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16" windowWidth="15456" windowHeight="9588" activeTab="0"/>
  </bookViews>
  <sheets>
    <sheet name="Contributor" sheetId="1" r:id="rId1"/>
    <sheet name="Data input" sheetId="2" r:id="rId2"/>
    <sheet name="Indicators" sheetId="3" r:id="rId3"/>
  </sheets>
  <externalReferences>
    <externalReference r:id="rId6"/>
  </externalReferences>
  <definedNames>
    <definedName name="_xlnm.Print_Area" localSheetId="1">'Data input'!$A$5:$Q$453</definedName>
    <definedName name="_xlnm.Print_Area" localSheetId="2">'Indicators'!$A$1:$L$64</definedName>
    <definedName name="YESNO" localSheetId="1">'[1]Export Ready List'!#REF!</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4" authorId="0">
      <text>
        <r>
          <rPr>
            <sz val="8"/>
            <rFont val="Tahoma"/>
            <family val="0"/>
          </rPr>
          <t>What is the name of the spatial data set (usually used to designate it)?   
                     (Name)</t>
        </r>
      </text>
    </comment>
    <comment ref="L8" authorId="1">
      <text>
        <r>
          <rPr>
            <b/>
            <sz val="8"/>
            <rFont val="Tahoma"/>
            <family val="0"/>
          </rPr>
          <t>pmuro:</t>
        </r>
        <r>
          <rPr>
            <sz val="8"/>
            <rFont val="Tahoma"/>
            <family val="0"/>
          </rPr>
          <t xml:space="preserve">
only for metadata that exists, without looking at the status of compliance</t>
        </r>
      </text>
    </comment>
    <comment ref="F14" authorId="2">
      <text>
        <r>
          <rPr>
            <sz val="8"/>
            <rFont val="Tahoma"/>
            <family val="0"/>
          </rPr>
          <t>Do metadata exist for that spatial data set?                                                                (Yes=1/No=0)</t>
        </r>
      </text>
    </comment>
    <comment ref="H14" authorId="2">
      <text>
        <r>
          <rPr>
            <sz val="8"/>
            <rFont val="Tahoma"/>
            <family val="0"/>
          </rPr>
          <t>What is the relevant area?         
(km2)                                                (Num)</t>
        </r>
      </text>
    </comment>
    <comment ref="I14" authorId="2">
      <text>
        <r>
          <rPr>
            <sz val="8"/>
            <rFont val="Tahoma"/>
            <family val="0"/>
          </rPr>
          <t>What is the actual area of the spatial data set?  
 (km2)                                                (Num)</t>
        </r>
      </text>
    </comment>
    <comment ref="K14" authorId="2">
      <text>
        <r>
          <rPr>
            <sz val="8"/>
            <rFont val="Tahoma"/>
            <family val="0"/>
          </rPr>
          <t>Is the metadata conformant to the implementing rules on metadata and the data set compliant to the related implementing rules on data specifications?
(Yes = 1, No = 0)</t>
        </r>
      </text>
    </comment>
    <comment ref="F355" authorId="2">
      <text>
        <r>
          <rPr>
            <b/>
            <sz val="8"/>
            <rFont val="Tahoma"/>
            <family val="2"/>
          </rPr>
          <t>If the service is a spatial data service:
Do metadata exist for that spatial data service?  
(Yes = 1, No = 0)</t>
        </r>
      </text>
    </comment>
    <comment ref="G14" authorId="2">
      <text>
        <r>
          <rPr>
            <sz val="8"/>
            <rFont val="Tahoma"/>
            <family val="0"/>
          </rPr>
          <t xml:space="preserve">Do  metadata exist for that spatial data set?   If yes:
a)Are the existing metadata conformant to implementing rules on metadata?             (Yes=1/No=0)
</t>
        </r>
      </text>
    </comment>
    <comment ref="L14" authorId="2">
      <text>
        <r>
          <rPr>
            <sz val="8"/>
            <rFont val="Tahoma"/>
            <family val="0"/>
          </rPr>
          <t xml:space="preserve">Do  metadata exist for that spatial data set?   If yes:
Is the metadata of that spatial data set accessible through a discovery service(s)?        
(Yes=1/No=0)
</t>
        </r>
      </text>
    </comment>
    <comment ref="L355" authorId="2">
      <text>
        <r>
          <rPr>
            <b/>
            <sz val="8"/>
            <rFont val="Tahoma"/>
            <family val="2"/>
          </rPr>
          <t>If metadata exist for the spatial data service:
Is this metadata accessible through a discovery service?     
(Yes=1/No=0)</t>
        </r>
      </text>
    </comment>
    <comment ref="M14" authorId="2">
      <text>
        <r>
          <rPr>
            <sz val="8"/>
            <rFont val="Tahoma"/>
            <family val="0"/>
          </rPr>
          <t>Is that spatial data set accessible through view service(s)?
(Yes=1/No=0)</t>
        </r>
      </text>
    </comment>
    <comment ref="N14" authorId="2">
      <text>
        <r>
          <rPr>
            <sz val="8"/>
            <rFont val="Tahoma"/>
            <family val="0"/>
          </rPr>
          <t>Is that spatial data set accessible through download service(s)?
(Yes=1/No=0)</t>
        </r>
      </text>
    </comment>
    <comment ref="P355" authorId="2">
      <text>
        <r>
          <rPr>
            <b/>
            <sz val="8"/>
            <rFont val="Tahoma"/>
            <family val="2"/>
          </rPr>
          <t>If the service is a network service  :
How many user requests are annually on that network service?   
 (Num)</t>
        </r>
        <r>
          <rPr>
            <sz val="8"/>
            <rFont val="Tahoma"/>
            <family val="0"/>
          </rPr>
          <t xml:space="preserve">
</t>
        </r>
      </text>
    </comment>
    <comment ref="Q355"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355"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355" authorId="3">
      <text>
        <r>
          <rPr>
            <b/>
            <sz val="8"/>
            <rFont val="Tahoma"/>
            <family val="0"/>
          </rPr>
          <t>Is the service a spatial data service?
Yes =1, No = 0</t>
        </r>
        <r>
          <rPr>
            <sz val="8"/>
            <rFont val="Tahoma"/>
            <family val="0"/>
          </rPr>
          <t xml:space="preserve">
</t>
        </r>
      </text>
    </comment>
    <comment ref="D355" authorId="3">
      <text>
        <r>
          <rPr>
            <b/>
            <sz val="8"/>
            <rFont val="Tahoma"/>
            <family val="0"/>
          </rPr>
          <t>Is the service a network service?
Yes =1, No = 0</t>
        </r>
        <r>
          <rPr>
            <sz val="8"/>
            <rFont val="Tahoma"/>
            <family val="0"/>
          </rPr>
          <t xml:space="preserve">
</t>
        </r>
      </text>
    </comment>
    <comment ref="R355" authorId="3">
      <text>
        <r>
          <rPr>
            <b/>
            <sz val="8"/>
            <rFont val="Tahoma"/>
            <family val="0"/>
          </rPr>
          <t>Insert the name of the service.</t>
        </r>
      </text>
    </comment>
    <comment ref="S355" authorId="3">
      <text>
        <r>
          <rPr>
            <b/>
            <sz val="8"/>
            <rFont val="Tahoma"/>
            <family val="0"/>
          </rPr>
          <t>Insert the url of the service.</t>
        </r>
      </text>
    </comment>
    <comment ref="T355"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3.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<sst xmlns="http://schemas.openxmlformats.org/spreadsheetml/2006/main" count="1966" uniqueCount="756">
  <si>
    <t>Γεωφυσικός Αεροδιαμετρικός Χάρτης Ελλάδας (1:100.000)</t>
  </si>
  <si>
    <t>http://www.poseidon.hcmr.gr/weather_forecast.php?area_id=gr</t>
  </si>
  <si>
    <t>III.7, III.15, III.16</t>
  </si>
  <si>
    <t>Κτηματολόγιο Α.Ε. - Υπουργείο Περιβάλλοντος, Ενέργειας και Κλιματικής Αλλαγής</t>
  </si>
  <si>
    <t>Other Service</t>
  </si>
  <si>
    <t>Hepos</t>
  </si>
  <si>
    <t>http://www.hepos.gr</t>
  </si>
  <si>
    <t>gre</t>
  </si>
  <si>
    <t>Διεύθυνση Τεχνικών Μελετών και Κατασκευών - Υπουργείο Αγροτικής Ανάπτυξης και Τροφίμων</t>
  </si>
  <si>
    <t>ΑΓΡΟΓΗ Α.Ε και ΟΠΕΚΕΠΕ - Υπουργείο Αγροτικής Ανάπτυξης και Τροφίμων</t>
  </si>
  <si>
    <t>ΔΕΠΑ Α.Ε. - Γενική Γραμματεία Ενέργειας και Κλιματικής Αλλαγής - Υπουργείο Περιβάλλοντος, Ενέργειας και Κλιματικής Αλλαγής</t>
  </si>
  <si>
    <t>Διεύθυνση Περιβαλλοντικού Σχεδιασμού - Γενική Διεύθυνση Περιβάλλοντος - Υπουργείο Περιβάλλοντος, Ενέργειας και Κλιματικής Αλλαγής</t>
  </si>
  <si>
    <t>Γενική Διεύθυνση Ανάπτυξης και Προστασίας Δασών και Φυσικού Περιβάλλοντος - Υπουργείο Περιβάλλοντος, Ενέργειας και Κλιματικής Αλλαγής</t>
  </si>
  <si>
    <t>Διεύθυνση Δασικών Χαρτών - Γενική Διεύθυνση Ανάπτυξης και Προστασίας Δασών και Φυσικού Περιβάλλοντος - Υπουργείο Περιβάλλοντος, Ενέργειας και Κλιματικής Αλλαγής</t>
  </si>
  <si>
    <t>ΔΕΣΦΑ Α.Ε. - Γενική Γραμματεία Ενέργειας και Κλιματικής Αλλαγής - Υπουργείο Περιβάλλοντος, Ενέργειας και Κλιματικής Αλλαγής</t>
  </si>
  <si>
    <t>ΔΕΗ Α.Ε. - Υπουργείο Περιβάλλοντος, Ενέργειας και Κλιματικής Αλλαγής</t>
  </si>
  <si>
    <t>Γραφείο Εθνικού Περιβαλλοντικού Δικτύου και Ευρωπαϊκού Οργανισμού Περιβάλλοντος - Υπουργείο Περιβάλλοντος, Ενέργειας και Κλιματικής Αλλαγής</t>
  </si>
  <si>
    <t>Γενική Διεύθυνση Φυσικού Πλούτου - Υπουργείο Περιβάλλοντος, Ενέργειας και Κλιματικής Αλλαγής</t>
  </si>
  <si>
    <t>Theme</t>
  </si>
  <si>
    <t>Existence</t>
  </si>
  <si>
    <t>Metadata</t>
  </si>
  <si>
    <t>Compliance</t>
  </si>
  <si>
    <t>MD Accesibility</t>
  </si>
  <si>
    <t>Use</t>
  </si>
  <si>
    <t>Annex</t>
  </si>
  <si>
    <t>I</t>
  </si>
  <si>
    <t>II</t>
  </si>
  <si>
    <t>III</t>
  </si>
  <si>
    <t>10. Population distribution – demography</t>
  </si>
  <si>
    <t>11. Area management/restriction/regulation zones and reporting units</t>
  </si>
  <si>
    <t>12. Natural risk zones</t>
  </si>
  <si>
    <t>13. Atmospheric conditions</t>
  </si>
  <si>
    <t>14. Meteorological geographical features</t>
  </si>
  <si>
    <t>15. Oceanographic geographical features</t>
  </si>
  <si>
    <t>16. Sea regions</t>
  </si>
  <si>
    <t>18. Habitats and biotopes</t>
  </si>
  <si>
    <t>20. Energy resources</t>
  </si>
  <si>
    <t>21. Mineral resources</t>
  </si>
  <si>
    <t>RA - Responsible authority within the MS</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</si>
  <si>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</si>
  <si>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</si>
  <si>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</si>
  <si>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</si>
  <si>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</si>
  <si>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</si>
  <si>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</si>
  <si>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</si>
  <si>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</si>
  <si>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</si>
  <si>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</si>
  <si>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</si>
  <si>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</si>
  <si>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</si>
  <si>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</si>
  <si>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</si>
  <si>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</si>
  <si>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</si>
  <si>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</si>
  <si>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</si>
  <si>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</si>
  <si>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</si>
  <si>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</si>
  <si>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</si>
  <si>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</si>
  <si>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</si>
  <si>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</si>
  <si>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</si>
  <si>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</si>
  <si>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</si>
  <si>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</si>
  <si>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</si>
  <si>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</si>
  <si>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</si>
  <si>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</si>
  <si>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</si>
  <si>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</si>
  <si>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</si>
  <si>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</si>
  <si>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</si>
  <si>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</si>
  <si>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</si>
  <si>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</si>
  <si>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</si>
  <si>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</si>
  <si>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</si>
  <si>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</si>
  <si>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</si>
  <si>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</si>
  <si>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</si>
  <si>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</si>
  <si>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</si>
  <si>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</si>
  <si>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</si>
  <si>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</si>
  <si>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</si>
  <si>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</si>
  <si>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</si>
  <si>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</si>
  <si>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</si>
  <si>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</si>
  <si>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</si>
  <si>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</si>
  <si>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</si>
  <si>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</si>
  <si>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</si>
  <si>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</si>
  <si>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</si>
  <si>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</si>
  <si>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</si>
  <si>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</si>
  <si>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</si>
  <si>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</si>
  <si>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</si>
  <si>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</si>
  <si>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</si>
  <si>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</si>
  <si>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</si>
  <si>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</si>
  <si>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</si>
  <si>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</si>
  <si>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</si>
  <si>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</si>
  <si>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</si>
  <si>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</si>
  <si>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</si>
  <si>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</si>
  <si>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</si>
  <si>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</si>
  <si>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</si>
  <si>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</si>
  <si>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</si>
  <si>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</si>
  <si>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</si>
  <si>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</si>
  <si>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</si>
  <si>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</si>
  <si>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</si>
  <si>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</si>
  <si>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</si>
  <si>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</si>
  <si>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</si>
  <si>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</si>
  <si>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</si>
  <si>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</si>
  <si>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</si>
  <si>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</si>
  <si>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</si>
  <si>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</si>
  <si>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</si>
  <si>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</si>
  <si>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</si>
  <si>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</si>
  <si>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</si>
  <si>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</si>
  <si>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</si>
  <si>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</si>
  <si>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</si>
  <si>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</si>
  <si>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</si>
  <si>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</si>
  <si>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</si>
  <si>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</si>
  <si>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</si>
  <si>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</si>
  <si>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</si>
  <si>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</si>
  <si>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</si>
  <si>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</si>
  <si>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</si>
  <si>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</si>
  <si>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</si>
  <si>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</si>
  <si>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</si>
  <si>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</si>
  <si>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</si>
  <si>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</si>
  <si>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</si>
  <si>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</si>
  <si>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</si>
  <si>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</si>
  <si>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</si>
  <si>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</si>
  <si>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</si>
  <si>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</si>
  <si>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</si>
  <si>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</si>
  <si>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</si>
  <si>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</si>
  <si>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</si>
  <si>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</si>
  <si>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</si>
  <si>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</si>
  <si>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</si>
  <si>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</si>
  <si>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</si>
  <si>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</si>
  <si>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</si>
  <si>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SDSv_NumViewServ</t>
  </si>
  <si>
    <t>SDSv_Num</t>
  </si>
  <si>
    <t>SDSv_NumDiscServ</t>
  </si>
  <si>
    <t>SDSv_NumInvkServ</t>
  </si>
  <si>
    <t>SDSv_NumOtherServ</t>
  </si>
  <si>
    <t>NSv_NumDownServ</t>
  </si>
  <si>
    <t>NSv1.2_DownServ</t>
  </si>
  <si>
    <t>NSv_NumTransServ</t>
  </si>
  <si>
    <t>NSv1.2_TransServ</t>
  </si>
  <si>
    <t>SDSv_NumDownServ</t>
  </si>
  <si>
    <t>MDv1.4_DownServ</t>
  </si>
  <si>
    <t>MDv2.4_DownServ</t>
  </si>
  <si>
    <t>SDSv_NumTransServ</t>
  </si>
  <si>
    <t>MDv1.4_TransServ</t>
  </si>
  <si>
    <t>MDv2.4_TransServ</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</si>
  <si>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</si>
  <si>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</si>
  <si>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</si>
  <si>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</si>
  <si>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</si>
  <si>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</si>
  <si>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</si>
  <si>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</si>
  <si>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</si>
  <si>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</si>
  <si>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</si>
  <si>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</si>
  <si>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</si>
  <si>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</si>
  <si>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</si>
  <si>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</si>
  <si>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</si>
  <si>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</si>
  <si>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</si>
  <si>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</si>
  <si>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</si>
  <si>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</si>
  <si>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</si>
  <si>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</si>
  <si>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</si>
  <si>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</si>
  <si>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</si>
  <si>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</si>
  <si>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</si>
  <si>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</si>
  <si>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</si>
  <si>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</si>
  <si>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</si>
  <si>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</si>
  <si>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</si>
  <si>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</si>
  <si>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</si>
  <si>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</si>
  <si>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</si>
  <si>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</si>
  <si>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</si>
  <si>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</si>
  <si>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</si>
  <si>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</si>
  <si>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</si>
  <si>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</si>
  <si>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</si>
  <si>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</si>
  <si>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</si>
  <si>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</si>
  <si>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</si>
  <si>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</si>
  <si>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</si>
  <si>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</si>
  <si>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</si>
  <si>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</si>
  <si>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</si>
  <si>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</si>
  <si>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</si>
  <si>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</si>
  <si>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</si>
  <si>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</si>
  <si>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</si>
  <si>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</si>
  <si>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</si>
  <si>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</si>
  <si>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</si>
  <si>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</si>
  <si>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</si>
  <si>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</si>
  <si>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</si>
  <si>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</si>
  <si>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</si>
  <si>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</si>
  <si>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</si>
  <si>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</si>
  <si>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</si>
  <si>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</si>
  <si>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</si>
  <si>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</si>
  <si>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</si>
  <si>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</si>
  <si>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</si>
  <si>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</si>
  <si>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</si>
  <si>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</si>
  <si>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</si>
  <si>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</si>
  <si>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</si>
  <si>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</si>
  <si>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</si>
  <si>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</si>
  <si>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</si>
  <si>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</si>
  <si>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</si>
  <si>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</si>
  <si>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</si>
  <si>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</si>
  <si>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</si>
  <si>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</si>
  <si>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</si>
  <si>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</si>
  <si>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</si>
  <si>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</si>
  <si>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</si>
  <si>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</si>
  <si>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EL</t>
  </si>
  <si>
    <t>Hellenic Mapping and Cadastral Organization (HEMCO)</t>
  </si>
  <si>
    <t>knedas@okxe.gr</t>
  </si>
  <si>
    <t>Οργανισμός Κτηματολογίου και Χαρτογραφήσεων Ελλάδας - Υπουργείο Περιβάλλοντος, Ενέργειας και Κλιματικής Αλλαγής</t>
  </si>
  <si>
    <t>Ελληνικό Γεωδαιτικό Σύστημα Αναφοράς 1987 (ΕΓΣΑ 87)</t>
  </si>
  <si>
    <t>Ελληνική Στατιστική Αρχή</t>
  </si>
  <si>
    <t>Θέσεις Οικισμών με Υψόμετρα και Ονοματολογία</t>
  </si>
  <si>
    <t>Γεωγραφική Υπηρεσία Στρατού - Υπουργείο Εθνικής Άμυνας</t>
  </si>
  <si>
    <t>Τοπωνύμια (1:1.000.000)</t>
  </si>
  <si>
    <t>Τοπωνύμια (1:50.000)</t>
  </si>
  <si>
    <t>Υδρογραφική Υπηρεσία Πολεμικού Ναυτικού - Υπουργείο Εθνικής Άμυνας</t>
  </si>
  <si>
    <t>Τοπωνύμια Όρμων, Ακρωτηρίων, Νησιών, Νησίδων, Βραχονησίδων και Υφάλων</t>
  </si>
  <si>
    <t>Ακτογραμμή Ελληνικού Ηπειρωτικού Χώρου, Νησιών, Νησίδων και Βραχονησίδων (1:50.000)</t>
  </si>
  <si>
    <t>Διοικητικά Όρια Νομών (1:1.000.000)</t>
  </si>
  <si>
    <t>Διοικητικά Όρια Νομών (1:250.000)</t>
  </si>
  <si>
    <t>Διοικητικά Όρια Νομών (1:50.000)</t>
  </si>
  <si>
    <t>Όρια Δήμων και Κοινοτήτων από το 1991 μέχρι και την Εφαρμογή του Νόμου 2539/1997 (Σχέδιο Καποδίστριας) με Ακτογραμμή (1:50.000)</t>
  </si>
  <si>
    <t>Οργανισμός Ρυθμιστικού Σχεδίου και Προστασίας Περιβάλλοντος Θεσσαλονίκης - Υπουργείο Περιβάλλοντος, Ενέργειας και Κλιματικής Αλλαγής</t>
  </si>
  <si>
    <t>Όρια Εγκεκριμένου Σχεδίου Οικισμών στο Νομό Θεσσαλονίκης</t>
  </si>
  <si>
    <t>Χωρικά Ύδατα Έξι (6) Ναυτικών Μιλίων</t>
  </si>
  <si>
    <t>Ελληνικά Ταχυδρομεία - Υπουργείο Υποδομών, Μεταφορών και Δικτύων</t>
  </si>
  <si>
    <t>Άξονες Οδών με Πληροφορίες Οδοαρίθμησης (1:5000)</t>
  </si>
  <si>
    <t>Διεύθυνση Διαχείρισης Μητρώων - Υπουργείο Αγροτικής Ανάπτυξης και Τροφίμων</t>
  </si>
  <si>
    <t>Αμπελουργικές Καλλιέργειες (Αμπελουργικό Μητρώο)</t>
  </si>
  <si>
    <t>Γεωτεμάχια Δήμων Παλαιού Φαλήρου-Καλλιθέας</t>
  </si>
  <si>
    <t>ΚΤΗΜΑΤΟΛΟΓΙΟ Α.Ε. - Υπουργείο Περιβάλλοντος, Ενέργειας και Κλιματικής Αλλαγής</t>
  </si>
  <si>
    <t>Γεωτεμάχια Κτηματολογίου</t>
  </si>
  <si>
    <t>Εκτάσεις Καλλιεργούμενες με Ελαιόδεντρα (Ελαιοκομικό Μητρώο)</t>
  </si>
  <si>
    <t>Ιδιοκτησίες από το Εποικιστικό Αρχείο Διανομών και Αναδασμών του Υπουργείου Γεωργίας</t>
  </si>
  <si>
    <t>Αεροδρόμια (1:1.000.000)</t>
  </si>
  <si>
    <t>Αττικό Μετρό Α.Ε. - Υπουργείο Υποδομών, Μεταφορών και Δικτύων</t>
  </si>
  <si>
    <t>Δίκτυο Μετρό Αθήνας και Θέσεις Σταθμών Μετρό (1:5000)</t>
  </si>
  <si>
    <t>Οργανισμός Ρυθμιστικού Σχεδίου και Προστασίας Περιβάλλοντος Αθήνας - Υπουργείο Περιβάλλοντος, Ενέργειας και Κλιματικής Αλλαγής</t>
  </si>
  <si>
    <t>Δυνητικές Επεκτάσεις του Μετρό στην Αττική</t>
  </si>
  <si>
    <t>ΕΓΝΑΤΙΑ ΟΔΟΣ Α.Ε. - Υπουργείο Υποδομών, Μεταφορών και Δικτύων</t>
  </si>
  <si>
    <t>Εγνατία Οδός και Κάθετοι Άξονες</t>
  </si>
  <si>
    <t>Διεύθυνση Μελετών Έργων Οδοποιίας (ΔΜΕΟ) - Γενική Γραμματεία Δημοσίων Έργων - Υπουργείο Υποδομών, Μεταφορών και Δικτύων</t>
  </si>
  <si>
    <t>Εθνικό (Πρωτεύον-Δευτερεύον-Τριτεύον) και Επαρχιακό (Πρωτεύον-Δευτερεύον) Οδικό Δίκτυο (1:50.000)</t>
  </si>
  <si>
    <t>Κυκλοφοριακά Δεδομένα Εγνατίας Οδού</t>
  </si>
  <si>
    <t>Λιμάνια Εξόρμησης Αλιευτικών Σκαφών και Λιμάνια Εκφορτώσεων</t>
  </si>
  <si>
    <t>Οδικό-Σιδηροδρομικό Δίκτυο (1:1.000.000)</t>
  </si>
  <si>
    <t>Οδικό-Σιδηροδρομικό Δίκτυο (1:250.000)</t>
  </si>
  <si>
    <t>Οδικό-Σιδηροδρομικό Δίκτυο (1:50.000)</t>
  </si>
  <si>
    <t>Πρωτεύον και Δευτερεύον Οδικό Δίκτυο Νομού Αττικής</t>
  </si>
  <si>
    <t>ΓΑΙΑΟΣΕ Α.Ε. - Υπουργείο Υποδομών, Μεταφορών και Δικτύων</t>
  </si>
  <si>
    <t>Σιδηροδρομικό Δίκτυο (1:1000)</t>
  </si>
  <si>
    <t>Δίκτυο Ορεινών Λεκανών Απορροής 1ης, 2ης, 3ης και 4ης Τάξης (1:200.000)</t>
  </si>
  <si>
    <t>Έργα Ταμίευσης Νερού (Φράγματα και Λιμνοδεξαμενές) του Υπουργείου Αγροτικής Ανάπτυξης και Τροφίμων</t>
  </si>
  <si>
    <t>Κύριες Πηγές (1:1.000.000)</t>
  </si>
  <si>
    <t>Λεκάνες Απορροής</t>
  </si>
  <si>
    <t>Υδατικά Διαμερίσματα</t>
  </si>
  <si>
    <t>Υδατικές Περιφέρειες</t>
  </si>
  <si>
    <t>Υδρογραφία Θαλασσών και Φυσικών και Τεχνητών Λιμνών (1:50.000)</t>
  </si>
  <si>
    <t>Υδρογραφία Ποταμών, Ακτών και Φυσικών και Τεχνητών Λιμνών (1:1.000.000)</t>
  </si>
  <si>
    <t>Υδρογραφία Ποταμών, Ακτών και Φυσικών και Τεχνητών Λιμνών (1:250.000)</t>
  </si>
  <si>
    <t>Κεντρική Υπηρεσία Υδάτων - Υπουργείο Περιβάλλοντος, Ενέργειας και Κλιματικής Αλλαγής</t>
  </si>
  <si>
    <t>Υδρογραφικό Δίκτυο και Φυσιογραφικά Στοιχεία (1:100.000)</t>
  </si>
  <si>
    <t>Υδρολογικά Δεδομένα (WFD)</t>
  </si>
  <si>
    <t>Υδρολογικά Δεδομένα (WFD_Historical)</t>
  </si>
  <si>
    <t>Φράγματα Τεχνητών Λιμνών (1:1.000.000)</t>
  </si>
  <si>
    <t>Διατηρητέα Μνημεία Φύσης</t>
  </si>
  <si>
    <t>Εθνικά Πάρκα</t>
  </si>
  <si>
    <t>Εθνικοί Δρυμοί και Πυρήνες Εθνικών Δρυμών</t>
  </si>
  <si>
    <t>Ζώνες Προστασίας Ορεινού Όγκου Αιγάλεω</t>
  </si>
  <si>
    <t>Ζώνες Προστασίας Ορεινού Όγκου Λαυρεωτικής</t>
  </si>
  <si>
    <t>Ζώνες Προστασίας Ορεινού Όγκου Πάρνηθας</t>
  </si>
  <si>
    <t>Ζώνες Προστασίας Ορεινού Όγκου Πεντέλης</t>
  </si>
  <si>
    <t>Ζώνες Προστασίας Ορεινού Όγκου Υμηττού</t>
  </si>
  <si>
    <t>Όρια Κηρυγμένων Αναδασωτέων Περιοχών στην Περιαστική Ζώνη Θεσσαλονίκης</t>
  </si>
  <si>
    <t>Περιοχές NATURA 2000</t>
  </si>
  <si>
    <t>Περιοχές Ισχύος Διεθνών Συνθηκών για τη Φύση και το Περιβάλλον</t>
  </si>
  <si>
    <t>Προστατευτικά Δάση</t>
  </si>
  <si>
    <t>Υγρότοποι RAMSAR</t>
  </si>
  <si>
    <t>Βαθυμετρία σε Περιοχές του Ελληνικού Θαλλάσιου Χώρου (Διάφορες Κλίμακες)</t>
  </si>
  <si>
    <t>Βαθυμετρικά Δεδομένα</t>
  </si>
  <si>
    <t>Ισοϋψείς Καμπύλες (1:1.000.000)</t>
  </si>
  <si>
    <t>Ισοϋψείς Καμπύλες (1:250.000)</t>
  </si>
  <si>
    <t>Ισοϋψείς Καμπύλες (1:50.000)</t>
  </si>
  <si>
    <t>Ισοϋψείς Καμπύλες Ισοδιάστασης 20μ.</t>
  </si>
  <si>
    <t>Ορθοφωτοχάρτης της Περιαστικής Ζώνης Θεσσαλονίκης(1993)</t>
  </si>
  <si>
    <t>Ορθοφωτοχάρτης του Πολεοδομικού Συγκροτήματος Θεσσαλονίκης (1997)</t>
  </si>
  <si>
    <t>Υψομετρικές Κορυφές (1:250.000)</t>
  </si>
  <si>
    <t>Ψηφιακό Μοντέλο Εδάφους (Βήμα Καννάβου 100μ.)</t>
  </si>
  <si>
    <t>Ψηφιακό Μοντέλο Εδάφους (Βήμα Καννάβου 20μ.-40μ.)</t>
  </si>
  <si>
    <t>Ψηφιακό Μοντέλο Εδάφους (Βήμα Καννάβου 250μ.)</t>
  </si>
  <si>
    <t>Ψηφιακό Μοντέλο Εδάφους (Βήμα Καννάβου 30μ.)</t>
  </si>
  <si>
    <t>Ψηφιακό Μοντέλο Εδάφους (Βήμα Καννάβου 50μ.-100μ.)</t>
  </si>
  <si>
    <t>Ψηφιακό Μοντέλο Εδάφους (Βήμα Καννάβου 5μ.)</t>
  </si>
  <si>
    <t xml:space="preserve">Ψηφιακό Μοντέλο Εδάφους Zώνης Aιγιαλού και Παροχθίων  Ζωνών  Πλεύσιμων  Ποταμών και Μεγάλων Λιμνών (Βήμα Καννάβου 1μ.)
</t>
  </si>
  <si>
    <t>Ψηφιακό Μοντέλο Επιφανείας στις 58 Mεγαλύτερες Aστικές  Περιοχές της Χώρας (Βήμα Καννάβου 80cm)</t>
  </si>
  <si>
    <t>Διεύθυνση Τοπογραφικής - Υπουργείο Αγροτικής Ανάπτυξης και Τροφίμων</t>
  </si>
  <si>
    <t>Αγροτεμάχια LPIS 2003</t>
  </si>
  <si>
    <t>Αγροτεμάχια LPIS 2004</t>
  </si>
  <si>
    <t>Αγροτεμάχια LPIS 2006</t>
  </si>
  <si>
    <t>Αγροτεμάχια LPIS 2009</t>
  </si>
  <si>
    <t>Ενότητες Αγροτεμαχίων (ILOTS 1999-2008) (1:5000)</t>
  </si>
  <si>
    <t>Ενότητες Αγροτεμαχίων (ILOTS 2008) (1:5000)</t>
  </si>
  <si>
    <t>Κάλυψη Γης (Corine Land Cover) 1990</t>
  </si>
  <si>
    <t>Κάλυψη Γης (Corine Land Cover) 2000</t>
  </si>
  <si>
    <t>Κτηματικοί Χάρτες Ν.248/76 με Αναφορά στην Κάλυψη Γης</t>
  </si>
  <si>
    <t>Μεταβολές Κάλυψης Γης (Corine Land Cover) 1990-2000</t>
  </si>
  <si>
    <t>Φυσιογραφία (1:250.000)</t>
  </si>
  <si>
    <t>Φυσιογραφία (1:50.000)</t>
  </si>
  <si>
    <t>Φυτική Κάλυψη Γης (1:250.000)</t>
  </si>
  <si>
    <t>Χάρτης Βλάστησης και Χρήσεων Γης ανά Δασοπονικό Είδος (1:20.000)</t>
  </si>
  <si>
    <t>Ίδρυμα Τεχνολογίας και Έρευνας - Ινστιτούτο Υπολογιστικών Μαθηματικών - Υπουργείο Παιδείας, Δια Βίου Μάθησης και Θρησκευμάτων</t>
  </si>
  <si>
    <t>Χάρτης Κάλυψης Γης Αττικής  (Ανάλυση 15μ.)</t>
  </si>
  <si>
    <t>Χάρτης Κάλυψης Γης Κρήτης (Ανάλυση 15μ.)</t>
  </si>
  <si>
    <t>Χάρτης Κάλυψης Γης Κύπρου (Ανάλυση 15μ.)</t>
  </si>
  <si>
    <t>Χάρτης Κάλυψης Γης Λέσβου  (Ανάλυση 15μ.)</t>
  </si>
  <si>
    <t>Χάρτης Κάλυψης Γης Ρόδου  (Ανάλυση 15μ.)</t>
  </si>
  <si>
    <t>Χάρτης Καστανοδασών με τα Εμβολιασμένα Δέντρα για την Καταπολέμηση του Έλκους της Καστανιάς</t>
  </si>
  <si>
    <t>Δορυφορικές Εικόνες Landsat TM-5 του Προγράμματος GeoCover 1990 (Ανάλυση 25μ.)</t>
  </si>
  <si>
    <t>Έγχρωμες Δορυφορικές Εικόνες Landsat TM-7 του Προγράμματος Image 2000 (Ανάλυση 25μ.)</t>
  </si>
  <si>
    <t>Έγχρωμοι Ορθοφωτοχάρτες  Ζώνης Αιγιαλού και Παρόχθιων Ζωνών Πλεύσιμων Ποταμών και Μεγάλων Λιμνών (Ανάλυση 0,25μ.)</t>
  </si>
  <si>
    <t>Έγχρωμοι Ορθοφωτοχάρτες Μεγάλης Κλίμακας (LSO) (Ανάλυση 0,50μ.)</t>
  </si>
  <si>
    <t xml:space="preserve">Έγχρωμοι Ορθοφωτοχάρτες πολύ Μεγάλης Κλίμακας  στα 58 Μεγαλύτερα Αστικά Κέντρα (Ανάλυση 0,20μ.)
</t>
  </si>
  <si>
    <t>Ισοϋψείς Καμπύλες στην Περιαστική Ζώνη Θεσσαλονίκης (Ισοδιάσταση 20μ.)</t>
  </si>
  <si>
    <t>Ισοϋψείς Καμπύλες στο Πολεοδομικό Συγκρότημα Θεσσαλονίκης (Ισοδιάσταση 5μ.)</t>
  </si>
  <si>
    <t>Ορθοφωτοχάρτες 1945-1960</t>
  </si>
  <si>
    <t>Ορθοφωτοχάρτες από την Αγρογή Α.Ε. (Ανάλυση 1μ.)</t>
  </si>
  <si>
    <t>Ορθοφωτοχάρτες για τη Σύνταξη Χαρτών Βλάστησης και τον Καθορισμό Χρήσεων Γης που Συντάχθηκαν από Αεροφωτογραφίες που Λήφθηκαν από το 1960 έως το 1998</t>
  </si>
  <si>
    <t>Ορθοφωτοχάρτες για το Α' Πιλοτικό Πρόγραμμα Εθνικού Κτηματολογίου στις Αγροτικές Περιοχές</t>
  </si>
  <si>
    <t>Ορθοφωτοχάρτες Καμμένων Εκτάσεων της Πάρνηθας (Ανάλυση 1μ.)</t>
  </si>
  <si>
    <t>Ορθοφωτοχάρτες Νομού Αττικής (Ανάλυση 1μ.)</t>
  </si>
  <si>
    <t>Ορθοφωτοχάρτες Νομού Θεσσαλονίκης (Ανάλυση 1μ.)</t>
  </si>
  <si>
    <t>Ινστιτούτο Γεωλογικών και Μεταλλευτικών Ερευνών - Υπουργείο Περιβάλλοντος, Ενέργειας και Κλιματικής Αλλαγής</t>
  </si>
  <si>
    <t>Αερομαγνητικός Χάρτης Ελλάδας, Εξαιρουμένων των Νησιών του Αιγαίου και Τμημάτων της Πελοποννήσου και της Στερεάς Ελλάδας (1:100.000)</t>
  </si>
  <si>
    <t>Γεωλογικά Δεδομένα Θαλάσσιου Υπεδάφους Ελληνικού Θαλάσσιου Χώρου</t>
  </si>
  <si>
    <t>Γεωλογικός Χάρτης Ελλάδας (1:50.000)</t>
  </si>
  <si>
    <t>Γεωχημικός Άτλαντας της Ευρώπης (1:22.7000.000)</t>
  </si>
  <si>
    <t>Γενική Διεύθυνση Ορυχείων - ΔΕΗ Α.Ε. - Υπουργείο Περιβάλλοντος, Ενέργειας και Κλιματικής Αλλαγής</t>
  </si>
  <si>
    <t>Υδροφόροι Ορίζοντες</t>
  </si>
  <si>
    <t>Υπόγεια Ύδατα και Σταθμοί Παρακολούθησης</t>
  </si>
  <si>
    <t>Ψηφιακός Υδρογεωλογικός Χάρτης Ελλάδας (1:250.000)</t>
  </si>
  <si>
    <t>01. Statistical units</t>
  </si>
  <si>
    <t>Απογραφικά Όρια Γεωγραφικών Διαμερισμάτων, Περιφερειών, Νομών, Δήμων, Κοινοτήτων και Τοπικών Διαμερισμάτων (1:50.000)</t>
  </si>
  <si>
    <t>Απογραφικά Τετράγωνα 610 Οικισμών της Χώρας (1:5000)</t>
  </si>
  <si>
    <t>Κέντρο Ανανεώσιμων Πηγών Ενέργειας - Υπουργείο Περιβάλλοντος, Ενέργειας και Κλιματικής Αλλαγής</t>
  </si>
  <si>
    <t>Γεωγραφική Κατανομή Ζήτησης Ενέργειας</t>
  </si>
  <si>
    <t>02. Buildings</t>
  </si>
  <si>
    <t>Γεωγραφική Κατανομή Ενεργειακών Επιθεωρήσεων (Θέρμανση, Κλιματισμός, Λέβητες, Κτίρια) (1:100.000)</t>
  </si>
  <si>
    <t>Διεύθυνση Τοπογραφικών Εφαρμογών - Γενική Διεύθυνση Πολεοδομίας - Υπουργείο Περιβάλλοντος, Ενέργειας και Κλιματικής Αλλαγής</t>
  </si>
  <si>
    <t>Κτίσματα από τις Κτηματογραφικές-Πολεοδομικές Μελέτες (1:1000)</t>
  </si>
  <si>
    <t>03. Soil</t>
  </si>
  <si>
    <t>Εδαφικές Ενότητες (Εκτός Ορεινών Περιοχών) (1:30.000)</t>
  </si>
  <si>
    <t>Εθνικό Ίδρυμα Αγροτικής Έρευνας - Υπουργείο Αγροτικής Ανάπτυξης και Τροφίμων</t>
  </si>
  <si>
    <t>Εδαφολογικοί Χάρτες για Διάφορες Περιοχές της Ελλάδας</t>
  </si>
  <si>
    <t>Εδαφολογικός Χάρτης Γαιών και Γαιοικανότητας (1:50.000)</t>
  </si>
  <si>
    <t>Εδαφοτομές (1979-1997)</t>
  </si>
  <si>
    <t>Εδαφοτομές σε Διάφορα Σημεία της Ελλάδας</t>
  </si>
  <si>
    <t>04. Land use</t>
  </si>
  <si>
    <t>Βιομηχανικές Περιοχές Αττικής</t>
  </si>
  <si>
    <t>Ζώνη Οικιστικού Ελέγχου Ασπροπύργου</t>
  </si>
  <si>
    <t>Θεσμοθετημένα Γενικά Πολεοδομικά Σχέδια Αττικής</t>
  </si>
  <si>
    <t>Ιδιωτικοί και Δημόσιοι Χώροι Στάθμευσης στην Αττική με Χωρητικότητα Άνω των 300 Θέσεων</t>
  </si>
  <si>
    <t>Περιοχές Πρασίνου στην Αττική από τα Θεσμοθετημένα Γενικά Πολεοδομικά Σχέδια</t>
  </si>
  <si>
    <t>Ρυθμιστικό Σχέδιο Αθήνας</t>
  </si>
  <si>
    <t>Ρυθμιστικό Σχέδιο Θεσσαλονίκης (Ρ.Σ.Θ.)</t>
  </si>
  <si>
    <t>Χρήσεις Γης Αγίου Κοσμά</t>
  </si>
  <si>
    <t>Χρήσεις Γης Βοτανικού στα Πλαίσια της Διπλής Ανάπλασης Βοτανικού-Αλεξάνδρας</t>
  </si>
  <si>
    <t>Χρήσεις Γης στην Εκτός Σχεδίου Περιοχή του Πολεοδομικού Συγκροτήματος Θεσσαλονίκης και της Περιαστικής Ζώνης</t>
  </si>
  <si>
    <t>Χρήσεις Γης στην Παραλιακή Ζώνη από Φαληρικό Όρμο μέχρι Αγία Μαρίνα Κρωπίας</t>
  </si>
  <si>
    <t>Χρήσεις Γης Φαληρικού Όρμου (ΕΣΟΑΠ Φαλήρου)</t>
  </si>
  <si>
    <t>Υπουργείο Υγείας και Κοινωνικής Αλληλεγγύης</t>
  </si>
  <si>
    <t>05. Human health and safety</t>
  </si>
  <si>
    <t>Δείκτες Αγωγής Υγείας</t>
  </si>
  <si>
    <t>Δείκτες Υγείας</t>
  </si>
  <si>
    <t>Δείκτες Υπηρεσιών Υγείας</t>
  </si>
  <si>
    <t>Δείκτης Πρόληψης</t>
  </si>
  <si>
    <t>Επιδημιολογικά Στοιχεία</t>
  </si>
  <si>
    <t>Επιδημιολογικοί και Δημογραφικοί Δείκτες</t>
  </si>
  <si>
    <t>Γενική Γραμματεία Πολιτικής Προστασίας - Υπουργείο Προστασίας του Πολίτη</t>
  </si>
  <si>
    <t>Ζώνες Προστασίας Πληθυσμού σε Περίπτωση Τεχνολογικού Ατυχήματος σε Εγκαταστάσεις Άνω SEVESO</t>
  </si>
  <si>
    <t>Διεύθυνση Ελέγχου Ατμοσφαιρικής Ρύπανσης και Θορύβου (ΕΑΡΘ) - Γενική Διεύθυνση Περιβάλλοντος - Υπουργείο Περιβάλλοντος, Ενέργειας και Κλιματικής Αλλαγής</t>
  </si>
  <si>
    <t>Θέσεις Σταθμών Εθνικού Δικτύου Παρακολούθησης Ατμοσφαιρικής Ρύπανσης (ΕΔΠΑΡ)</t>
  </si>
  <si>
    <t>Γενικό Επιτελείο Αεροπορίας - Υπουργείο Εθνικής Άμυνας</t>
  </si>
  <si>
    <t>Καταγραφή Διαδρομών Πτηνών για την Ασφάλεια των Πτήσεων</t>
  </si>
  <si>
    <t>Οργανισμός Κατά των Ναρκωτικών (ΟΚΑΝΑ) - Υπουργείο Υγείας και Κοινωνικής Αλληλεγγύης</t>
  </si>
  <si>
    <t>Κέντρα Πρόληψης, Θεραπείας και Αποκατάστασης Ουσιοεξαρτημένων Ατόμων</t>
  </si>
  <si>
    <t>Μετρήσεις Συγκέντρωσης CΟ από το Εθνικό Δίκτυο Παρακολούθησης Ατμοσφαιρικής Ρύπανσης (ΕΔΠΑΡ)</t>
  </si>
  <si>
    <t>Μετρήσεις Συγκέντρωσης ΝΟ από το Εθνικό Δίκτυο Παρακολούθησης Ατμοσφαιρικής Ρύπανσης (ΕΔΠΑΡ)</t>
  </si>
  <si>
    <t>Ελληνική Επιτροπή Ατομικής Ενέργειας (ΕΕΑΕ) - Υπουργείο Παιδείας, Δια Βίου Μάθησης και Θρησκευμάτων</t>
  </si>
  <si>
    <t>Μέτρηση Ραδιενέργειας Γάλακτος</t>
  </si>
  <si>
    <t>Μέτρηση Ραδιενέργειας Επιφανειακών Υδάτων (Ολική-β)</t>
  </si>
  <si>
    <t>Μέτρηση Ραδιενέργειας Μίγματος Τροφίμων Αντιπροσωπευτικών της Διατροφής στην Ελλάδα</t>
  </si>
  <si>
    <t>Μέτρηση Ραδιενεργούς Εναπόθεσης</t>
  </si>
  <si>
    <t>Μέτρηση Ρυθμού Δόσης της Διάχυτης Ακτινοβολίας (Ολική-γ) στον Αέρα</t>
  </si>
  <si>
    <t>Μορφές και Πηγές Μόλυνσης του Περιβάλλοντος</t>
  </si>
  <si>
    <t>Πόροι Υγείας και Πρόνοιας του Δημοσίου και Ιδιωτικού Τομέα και των Μη Κερδοσκοπικών Μη Κυβερνητικών Οργανώσεων</t>
  </si>
  <si>
    <t>Συγκέντρωση Ραδιενέργειας Αέρα (Ολική-β)</t>
  </si>
  <si>
    <t>Χάρτες Θορύβου</t>
  </si>
  <si>
    <t>06. Utility and governmental services</t>
  </si>
  <si>
    <t>Αγωγός Φυσικού Αερίου Υψηλής Πίεσης</t>
  </si>
  <si>
    <t>ΘΕΜΙΣ ΚΑΤΑΣΚΕΥΑΣΤΙΚΗ Α.Ε. - Υπουργείο Δικαιοσύνης, Διαφάνειας και Ανθρωπίνων Δικαιωμάτων</t>
  </si>
  <si>
    <t>Γεωγραφική Θέση Γενικών Καταστημάτων Κράτησης</t>
  </si>
  <si>
    <t>Γραμμές Μεταφοράς Ηλεκτρικής Ενέργειας Υψηλής Τάσης</t>
  </si>
  <si>
    <t>Δίκτυα Νερού, Φυσικού Αερίου, Πετρελαίου και Εργοστάσια Παραγωγής Ηλεκτρικής Ενέργειας (1:250.000)</t>
  </si>
  <si>
    <t>Δίκτυα Νερού, Φυσικού Αερίου, Πετρελαίου και Εργοστάσια Παραγωγής Ηλεκτρικής Ενέργειας (1:50.000)</t>
  </si>
  <si>
    <t>Δίκτυο Φυσικού Αερίου Μέσης Πίεσης</t>
  </si>
  <si>
    <t>Δίκτυο Φυσικού Αερίου Χαμηλής Πίεσης</t>
  </si>
  <si>
    <t>Θέσεις Ηχοπετασμάτων στο Νομό Αττικής</t>
  </si>
  <si>
    <t>Διεύθυνση Οργάνωσης και Λειτουργίας ΚΕΠ - Γενική Γραμματεία Δημόσιας Διοίκησης και Ηλεκτρονικής Διακυβέρνησης - Υπουργείο Εσωτερικών, Αποκέντρωσης και Ηλεκτρονικής Διακυβέρνησης</t>
  </si>
  <si>
    <t>Κέντρα Εξυπηρέτησης Πολιτών</t>
  </si>
  <si>
    <t>Κτίρια Οργανισμού Σιδηροδρόμων Ελλάδας</t>
  </si>
  <si>
    <t>Οικόπεδα Σταθμών Φυσικού Αερίου</t>
  </si>
  <si>
    <t>Εθνική Επιτροπή Τηλεπικοινωνιών και Ταχυδρομείων - Υπουργείο Υποδομών, Μεταφορών και Δικτύων</t>
  </si>
  <si>
    <t>Σημεία Ασύρματης Πρόσβασης Στο Διαδίκτυο</t>
  </si>
  <si>
    <t>Συλλογικά Κέντρα Διανομής Ελληνικών Ταχυδρομείων (ΕΛ.ΤΑ.) (1:5.000)</t>
  </si>
  <si>
    <t>Υποσταθμοί Δικτύου Υψηλής Τάσης Μεταφοράς Ηλεκτρικής Ενέργειας</t>
  </si>
  <si>
    <t>Χάρτες Κάλυψης Υπηρεσίας ADSL Γύρω από Τηλεπικοινωνιακά Κέντρα, με Απεικόνιση Θεωρητικής Ταχύτητας Πρόσβασης (1:5000)</t>
  </si>
  <si>
    <t>07. Environmental monitoring facilities</t>
  </si>
  <si>
    <t>Δίκτυο Σταθμών Περιβαλλοντικών Μετρήσεων στις Περιοχές Ορυχείων της Δ.Ε.Η. Α.Ε.</t>
  </si>
  <si>
    <t>Παρακολούθηση Γεωθερμικών Πεδίων</t>
  </si>
  <si>
    <t>Παρακολούθηση Ιαματικών Πηγών</t>
  </si>
  <si>
    <t>Σταθμοί Παρακολούθησης Επιφανειακών Υδάτων</t>
  </si>
  <si>
    <t>Τηλεμετρικό Δίκτυο Ελέγχου Ραδιενέργειας Περιβάλλοντος</t>
  </si>
  <si>
    <t>Διεύθυνση Σχεδιασμού Εγγειοβελτιωτικών Έργων και Αξιοποίησης Εδαφικών / Υδατικών Πόρων - Υπουργείο Αγροτικής Ανάπτυξης και Τροφίμων</t>
  </si>
  <si>
    <t>Τοποθεσίες Δειγματοληψίας Διαμέτρησης Ποιοτικών Χαρακτηριστικών Υδάτων</t>
  </si>
  <si>
    <t>Χημικά Στοιχεία στο Ίζημα Ρέματος (1:50.000)</t>
  </si>
  <si>
    <t>08. Production and industrial facilities</t>
  </si>
  <si>
    <t>Λατομεία Αττικής</t>
  </si>
  <si>
    <t>Αδειοδοτημένα Έργα Ανανεώσιμων Πηγών Ενέργειας (1:100.000)</t>
  </si>
  <si>
    <t>Ρυθμιστική Αρχή Ενέργειας - Υπουργείο Περιβάλλοντος, Ενέργειας και Κλιματικής Αλλαγής</t>
  </si>
  <si>
    <t>Αιολικοί Πάρκα (1:50.000)</t>
  </si>
  <si>
    <t>Αιτούμενοι Φωτοβολταϊκοί και Ηλιοθερμικοί Σταθμοί για Χορήγησης Άδειας Παραγωγής Ηλεκτρικής Ενέργειας (1:50.000)</t>
  </si>
  <si>
    <t>Αιτούμενοι Φωτοβολταϊκοί Σταθμοί για Απόφαση Εξαίρεσης (1:50.000)</t>
  </si>
  <si>
    <t>Βιομηχανίες και Τοποθεσίες Εξόρυξης (1:50.000)</t>
  </si>
  <si>
    <t>Βιομηχανίες που Υπάγονται στην Οδηγία Seveso</t>
  </si>
  <si>
    <t>Βιομηχανικές Ζώνες και Ζώνες Εξόρυξης (1:250.000)</t>
  </si>
  <si>
    <t>Βιομηχανικές και Εμπορικές Μονάδες στην Περιοχή Ευθύνης του Οργανισμού Ρυθμιστικού Σχεδίου και Προστασίας Περιβάλλοντος Θεσσαλονίκης</t>
  </si>
  <si>
    <t>Εγκαταστάσεις Μεταλλευτικής Δραστηριότητας</t>
  </si>
  <si>
    <t>Εγκαταστάσεις Συμπαραγωγής Ηλεκτρισμού και Θερμότητας (1:100.000)</t>
  </si>
  <si>
    <t>Εξορυκτικές Μονάδες</t>
  </si>
  <si>
    <t>Εργοστάσια Παραγωγής Ηλεκτρικού Ρεύματος</t>
  </si>
  <si>
    <t>Θέσεις Εγκαταλειμμένων Λατομικών Χώρων</t>
  </si>
  <si>
    <t>Μικρά Υδροηλεκτρικά Έργα (1:50.000)</t>
  </si>
  <si>
    <t>09. Agricultural and aquaculture facilities</t>
  </si>
  <si>
    <t>Θαλάσσιες και Παράκτιες Υδατοκαλλιέργειες</t>
  </si>
  <si>
    <t>Υδατοκαλλιέργειες</t>
  </si>
  <si>
    <t>Υφιστάμενες και Δυνητικές Θέσεις Χωροθέτησης Ιχθυοκαλλιεργειών στο Νομό Αττικής</t>
  </si>
  <si>
    <t>Κατοικημένοι Τόποι (1:250.000)</t>
  </si>
  <si>
    <t>Κατοικημένοι Τόποι (1:50.000)</t>
  </si>
  <si>
    <t>Πόλεις με Πληθυσμό Άνω των 50.000 Κατοίκων (1:1.000.000)</t>
  </si>
  <si>
    <t>Πόλεις με Πληθυσμό Κάτω των 50.000 Κατοίκων (1:1.000.000)</t>
  </si>
  <si>
    <t>Χαρακτηρισμός ΟΤΑ και Τοπικών Διαμερισμάτων ως προς την Ορεινότητά τους (Πεδινοί, Ημιορεινοί, Ορεινοί) (1:50.000)</t>
  </si>
  <si>
    <t>Περιοχές Έγκρισης Εκμετάλλευσης Λιγνιτικών Κοιτασμάτων</t>
  </si>
  <si>
    <t>Ζώνες Παραλίας από τις Κτηματογραφικές-Πολεοδομικές Μελέτες (1:1000)</t>
  </si>
  <si>
    <t>Ρέματα από τις Κτηματογραφικές-Πολεοδομικές Μελέτες (1:1000)</t>
  </si>
  <si>
    <t>ΑΓΡΟΓΗ Α.Ε. - Υπουργείο Αγροτικής Ανάπτυξης και Τροφίμων</t>
  </si>
  <si>
    <t>Εκτάσεις Αναδασμών από το Εποικιστικό Αρχείο Διανομών και Αναδασμών του Υπουργείου Γεωργίας (Ανάλυση 1μ.)</t>
  </si>
  <si>
    <t>Περιοχές Έρευνας και Εξόρυξης</t>
  </si>
  <si>
    <t>Εθνικό Αστεροσκοπείο Αθηνών - Υπουργείο Παιδείας, Δια Βίου Μάθησης και Θρησκευμάτων</t>
  </si>
  <si>
    <t xml:space="preserve">Καταγραφή Σεισμικότητας σε Πραγματικό Χρόνο στην Ελληνική Επικράτεια </t>
  </si>
  <si>
    <t>Χάρτης Εκτίμησης Ηφαιστειακού Κινδύνου</t>
  </si>
  <si>
    <t>Χάρτης Πρόβλεψης Κινδύνου Πυρκαγιάς</t>
  </si>
  <si>
    <t>Κλιματολογικά Στοιχεία για τη Ζήτηση Ενέργειας και το Ηλιακό Δυναμικό</t>
  </si>
  <si>
    <t>Εθνική Μετεωρολογική Υπηρεσία - Υπουργείο Εθνικής Άμυνας</t>
  </si>
  <si>
    <t>Μετεωρολογικές Παρατηρήσεις Ανώτερης Ατμόσφαιρας</t>
  </si>
  <si>
    <t>Χωροχρονικές Κατανομές Υετίσιμου Νερού (Ανάλυση 1km)</t>
  </si>
  <si>
    <t>Δεδομένα Μετρήσεων Στάθμης Θάλασσας</t>
  </si>
  <si>
    <t>Μετεωρολογικές και Κλιματολογικές Παρατηρήσεις Επιφανείας</t>
  </si>
  <si>
    <t>Παρατηρήσεις Ηλεκτρικών Εκκενώσεων</t>
  </si>
  <si>
    <t>Παρατηρήσεις Μετεωρολογικών Ραντάρ</t>
  </si>
  <si>
    <t>Προγνώσεις Καιρού</t>
  </si>
  <si>
    <t>Προϊόντα Αριθμητικών Προγνωστικών Μοντέλων Καιρού</t>
  </si>
  <si>
    <t>Χάρτες-Διαγράμματα Πραγματικού Καιρού</t>
  </si>
  <si>
    <t>Ελληνικό Κέντρο Θαλάσσιων Ερευνών (ΕΛΚΕΘΕ) - Υπουργείο Παιδείας, Δια Βίου Μάθησης και Θρησκευμάτων</t>
  </si>
  <si>
    <t>Data from Project Aegean Sea</t>
  </si>
  <si>
    <t>Data from Project ASCOP (29/10/1979-1/11/1991)</t>
  </si>
  <si>
    <t>Data from Project BALEARES (23/9/1969-6/2/1988)</t>
  </si>
  <si>
    <t xml:space="preserve">Data from Project Black Sea (3/9/1976-6/4/1995)
</t>
  </si>
  <si>
    <t>Data from Project CNR-PF (3/4/1978-30/4/1987)</t>
  </si>
  <si>
    <t>Data from Project Cyprus Basin Oceanography (6/5/1997-22/4/1999)</t>
  </si>
  <si>
    <t>Data from Project DINAS (24/4/1977-18/11/1982)</t>
  </si>
  <si>
    <t xml:space="preserve">Data from Project EGE-MED XBT DATA (27/9/1992-8/3/1999)
</t>
  </si>
  <si>
    <t>Data from Project EROS2000: Eur, River Oc, Sys (15/12/1988-4/12/1991)</t>
  </si>
  <si>
    <t>Data from Project Gibraltar Experiment (1/11/1985-11/10/1986)</t>
  </si>
  <si>
    <t>Data from Project Hydrobiology/Plankton (15/8/1965-19/11/1998)</t>
  </si>
  <si>
    <t>Data from Project Ibiza Channel (15/11/1990-15/7/1993)</t>
  </si>
  <si>
    <t>Data from Project Interregional Pollution (14/5/1997-13/3/2000)</t>
  </si>
  <si>
    <t>Data from Project Marine Climate (1/2/1979-10/11/1991)</t>
  </si>
  <si>
    <t>Data from Project Marine Research (10/1/1977-5/10/1994)</t>
  </si>
  <si>
    <t xml:space="preserve">Data from Project MAST III/MTP II/MATER (10/9/1996-15/3/1999)
</t>
  </si>
  <si>
    <t>Data from Project MAST III-AMORES (3/9/1985-16/7/1993)</t>
  </si>
  <si>
    <t>Data from Project Mediterranean Sea (19/5/1966-20/02/1997)</t>
  </si>
  <si>
    <t>Data from Project MFSPP (18/9/1999-14/12/2000)</t>
  </si>
  <si>
    <t xml:space="preserve">Data from Project MTP II-MATER (5/3/1996-6/10/1999)
</t>
  </si>
  <si>
    <t>Data from Project North Aegean Sea (22/7/1984-25/12/1998)</t>
  </si>
  <si>
    <t>Data from Project Opean Sea Oceanography (OSO) (8/3/1986-23/3/1989)</t>
  </si>
  <si>
    <t>Data from Project PCO (10/7/1986-10/10/1989)</t>
  </si>
  <si>
    <t>Data from Project Pelagos (1/3/1994-22/6/1995)</t>
  </si>
  <si>
    <t>Data from Project POEM (17/10/1985-3/2/1995)</t>
  </si>
  <si>
    <t>Data from Project POEM-BC (2/10/1991-3/2/1995)</t>
  </si>
  <si>
    <t>Data from Project POEM-BC (9/10/1991-16/4/1995)</t>
  </si>
  <si>
    <t xml:space="preserve">Data from Project POSEIDON </t>
  </si>
  <si>
    <t>Data from Project PRISMA-1 (14/5/1995-28/2/1996)</t>
  </si>
  <si>
    <t xml:space="preserve">Data from Project World Ocean (27/7/1970-9/6/1998)
</t>
  </si>
  <si>
    <t>Datas from Project Saronikos System (12/12/1972-10/9/1976)</t>
  </si>
  <si>
    <t>Υδρολογικά Δεδομένα Θαλασσίων Μαζών Ελληνικού Θαλάσσιου Χώρου</t>
  </si>
  <si>
    <t>Αλιευτικά Δεδομένα Βορείου Αιγαίου</t>
  </si>
  <si>
    <t>Αλιευτικά Δεδομένα για τις Κυκλάδες και τα Δωδεκάνησα</t>
  </si>
  <si>
    <t>Αλιευτικά Δεδομένα Ιονίου-Πατραϊκού</t>
  </si>
  <si>
    <t>Αλιευτικά Δεδομένα Κερκυραϊκού</t>
  </si>
  <si>
    <t>Αλιευτικά Στατιστικά Τετράγωνα</t>
  </si>
  <si>
    <t>Αλιευτικές Περιοχές Σύμφωνα με το FAO</t>
  </si>
  <si>
    <t>Αλιευτικές Περιοχές Σύμφωνα με το GFCM</t>
  </si>
  <si>
    <t>Θάλασσες της Ελλάδας</t>
  </si>
  <si>
    <t>Κολπίσκοι της Ελλάδας</t>
  </si>
  <si>
    <t>Κόλποι της Ελλάδας</t>
  </si>
  <si>
    <t>Όρμοι της Ελλάδας</t>
  </si>
  <si>
    <t>Περιοχές Αλιείας</t>
  </si>
  <si>
    <t>Στενά της Ελλάδας</t>
  </si>
  <si>
    <t>Συλλογή Αλιευτικών Δεδομένων (2001)</t>
  </si>
  <si>
    <t>Συλλογή Αλιευτικών Δεδομένων (2003-2008)</t>
  </si>
  <si>
    <t>Αισθητικά Δάση</t>
  </si>
  <si>
    <t>Γεωτόποι και Γεωπάρκα</t>
  </si>
  <si>
    <t>Εκτροφεία Διαφόρων Ειδών Πανίδας</t>
  </si>
  <si>
    <t>Ελεγχόμενες Κυνηγετικές Περιοχές</t>
  </si>
  <si>
    <t>Καταφύγια Άγριας Ζωής</t>
  </si>
  <si>
    <t>Οικότοποι</t>
  </si>
  <si>
    <t>Περιοχές Οικοανάπτυξης</t>
  </si>
  <si>
    <t>Οικολογική Κατάσταση Παράκτιων Υδάτων της Χώρας</t>
  </si>
  <si>
    <t>Γεωθερμικά Πεδία (1:50.000)</t>
  </si>
  <si>
    <t>Δυναμικό Αιολικής Ενέργειας (Ανάλυση 150μ.)</t>
  </si>
  <si>
    <t>Δυναμικό Βιομάζας (1:100.000)</t>
  </si>
  <si>
    <t>Δυναμικό για Εγκαταστάσεις Γεωθερμίας (1:100.000)</t>
  </si>
  <si>
    <t>Δυναμικό Ενέργειας για Μικρά Υδροηλεκτρικά Έργα (Ανάλυση 150μ.)</t>
  </si>
  <si>
    <t>Διεύθυνση Χωροταξίας - Γενική Γραμματεία Χωροταξίας και Αστικού Περιβάλλοντος - Υπουργείο Περιβάλλοντος, Ενέργειας και Κλιματικής Αλλαγής</t>
  </si>
  <si>
    <t>Εκτίμηση Διαθέσιμου Υδροδυναμικού της Χώρας (MW)</t>
  </si>
  <si>
    <t>Θερμική Ροή (1:1.000.000)</t>
  </si>
  <si>
    <t>Περιοχές Αιολικής Προτεραιότητας</t>
  </si>
  <si>
    <t>Ταμιευτήρες Γεωλογικής Αποθήκευσης CO2 (1:50.000)</t>
  </si>
  <si>
    <t>Υπεδαφικές Θερμοκρασίες (1:1.000.000)</t>
  </si>
  <si>
    <t>Άτλαντας Αδρανών Υλικών Ελλάδας (1:700.000)</t>
  </si>
  <si>
    <t>Ατλαντας Ορυκτών Πρώτων Υλών Κεντρικής Μακεδονίας</t>
  </si>
  <si>
    <t>Γεωλογικοί-Κοιτασματολογικοί Χάρτες (1:1.000)</t>
  </si>
  <si>
    <t>Γεωλογικοί-Κοιτασματολογικοί Χάρτες (1:10.000)</t>
  </si>
  <si>
    <t>Γεωλογικοί-Κοιτασματολογικοί Χάρτες (1:20.000)</t>
  </si>
  <si>
    <t>Γεωλογικοί-Κοιτασματολογικοί Χάρτες (1:25.000)</t>
  </si>
  <si>
    <t>Γεωλογικοί-Κοιτασματολογικοί Χάρτες (1:5.000)</t>
  </si>
  <si>
    <t>Κοιτασματολογικές Μετρήσεις</t>
  </si>
  <si>
    <t>Χάρτης Κοιτασμάτων-Εμφανίσεων Βιομηχανικών Ορυκτών</t>
  </si>
  <si>
    <t>Μετρήσεις Συγκέντρωσης C6H6 από το Εθνικό Δίκτυο Παρακολούθησης Ατμοσφαιρικής Ρύπανσης (ΕΔΠΑΡ)</t>
  </si>
  <si>
    <t>Μετρήσεις Συγκέντρωσης SΟ2 από το Εθνικό Δίκτυο Παρακολούθησης Ατμοσφαιρικής Ρύπανσης (ΕΔΠΑΡ)</t>
  </si>
  <si>
    <t>Μετρήσεις Συγκέντρωσης ΑΣ10 από το Εθνικό Δίκτυο Παρακολούθησης Ατμοσφαιρικής Ρύπανσης (ΕΔΠΑΡ)</t>
  </si>
  <si>
    <t>Μετρήσεις Συγκέντρωσης ΑΣ2,5 από το Εθνικό Δίκτυο Παρακολούθησης Ατμοσφαιρικής Ρύπανσης (ΕΔΠΑΡ)</t>
  </si>
  <si>
    <t>Μετρήσεις Συγκέντρωσης ΝΟ2 από το Εθνικό Δίκτυο Παρακολούθησης Ατμοσφαιρικής Ρύπανσης (ΕΔΠΑΡ)</t>
  </si>
  <si>
    <t>Μετρήσεις Συγκέντρωσης Ο3 από το Εθνικό Δίκτυο Παρακολούθησης Ατμοσφαιρικής Ρύπανσης (ΕΔΠΑΡ)</t>
  </si>
  <si>
    <t>Discovery Service</t>
  </si>
  <si>
    <t>-</t>
  </si>
  <si>
    <t>Εθνικό Πληροφοριακό Σύστημα για την Ενέργεια</t>
  </si>
  <si>
    <t>http://195.251.42.2/cgi-bin/nisehist.sh</t>
  </si>
  <si>
    <t>ΙΙΙ.6, III.8, III.20</t>
  </si>
  <si>
    <t>Εθνικό Δίκτυο Πληροφοριών Περιβάλλοντος</t>
  </si>
  <si>
    <t>http://hermes.edpp.gr</t>
  </si>
  <si>
    <t>I.9, III.4, III.5, III.7, III.8, III.11, III.18</t>
  </si>
  <si>
    <t>http://amappl1.e-per.gr/login.php</t>
  </si>
  <si>
    <t>Εθνική Τράπεζα Υδρολογικών και Μετεωρολογικών Πληροφοριών</t>
  </si>
  <si>
    <t>http://thyamis.itia.ntua.gr:8080/geoportal/catalog/main/home.page</t>
  </si>
  <si>
    <t>I.8, II.4, III.7, III.14</t>
  </si>
  <si>
    <t>Εθνικό Κέντρο Επαγγελματικού Προσανατολισμού</t>
  </si>
  <si>
    <t>Πλοηγός</t>
  </si>
  <si>
    <t>http://ploigos.ekep.gr/ekep/external/index.html</t>
  </si>
  <si>
    <t>Γενική Γραμματεία Δημόσιας Διοίκησης και Ηλεκτρονικής Διακυβέρνησης - Υπουργείο Εσωτερικών, Αποκέντρωσης και Ηλεκτρονικής Διακυβέρνησης</t>
  </si>
  <si>
    <t>http://www.kep.gov.gr/portal/page/portal/kep/kepfind</t>
  </si>
  <si>
    <t>Γενική Γραμματεία Μακεδονίας-Θράκης - Υπουργείο Εσωτερικών, Αποκέντρωσης και Ηλεκτρονικής Διακυβέρνησης</t>
  </si>
  <si>
    <t>Διατηρητέα</t>
  </si>
  <si>
    <t>http://www.mathra.gr/default_2401.aspx</t>
  </si>
  <si>
    <t>III.2, III.4</t>
  </si>
  <si>
    <t>Παρατηρητήριο Τιμών Υγρών Καυσίμων</t>
  </si>
  <si>
    <t>http://www.fuelprices.gr/GetGeography</t>
  </si>
  <si>
    <t>ΙΙΙ.6</t>
  </si>
  <si>
    <t>Υπουργείο Πολιτισμού και Τουρισμού</t>
  </si>
  <si>
    <t>Διαρκής Κατάλογος των Κηρυγμένων Αρχαιολογικών Χώρων και Μνημείων της Ελλάδας</t>
  </si>
  <si>
    <t>http://listedmonuments.culture.gr/search_declarations.php</t>
  </si>
  <si>
    <t>Ι.9</t>
  </si>
  <si>
    <t>Υπουργείο Υγείας και Κοινωνικών Ασφαλίσεων</t>
  </si>
  <si>
    <t>Υγειονομικός Χάρτης</t>
  </si>
  <si>
    <t>http://live3.telenavis.com/healthguideapps/healthguide/default.aspx</t>
  </si>
  <si>
    <t>III.5, III.6</t>
  </si>
  <si>
    <t>http://live3.telenavis.com/healthstatsapps/healthstats/main.aspx</t>
  </si>
  <si>
    <t>III.5, III.10</t>
  </si>
  <si>
    <t>OKANA_Base</t>
  </si>
  <si>
    <t>http://okana.gr/node/99</t>
  </si>
  <si>
    <t>Ελληνική Επιτροπή Ατομικής Ενέργειας - Υπουργείο Παιδείας, Δια Βίου Μάθησης και Θρησκευμάτων</t>
  </si>
  <si>
    <t>Μετρήσεις Ηλεκτρομαγνητικών Πεδίων</t>
  </si>
  <si>
    <t>http://www.eeae.gr/gr/index.php?pvar=php/ni/ni&amp;map=ni0</t>
  </si>
  <si>
    <t>III.5, III.6, ΙΙΙ.7</t>
  </si>
  <si>
    <t>Download Service</t>
  </si>
  <si>
    <t>Υδροσκόπιο</t>
  </si>
  <si>
    <t>http://thyamis.itia.ntua.gr/Hydro_Base/</t>
  </si>
  <si>
    <t>View Service</t>
  </si>
  <si>
    <t>Spatial Search</t>
  </si>
  <si>
    <t>http://www.latomet.gr/ypan/Default_GIS.aspx</t>
  </si>
  <si>
    <t>III.8, ΙΙΙ.11</t>
  </si>
  <si>
    <t>Enhydris</t>
  </si>
  <si>
    <t>http://main.hydroscope.gr/map/</t>
  </si>
  <si>
    <t>Geoscience Data Index</t>
  </si>
  <si>
    <t>http://maps.igme.gr/website_ext/igme_master_ext/viewer.htm?ln=en</t>
  </si>
  <si>
    <t>II.4, III.7, III.8, III.12, III.20, III.21</t>
  </si>
  <si>
    <t>ΡΑΕ GeoSearch</t>
  </si>
  <si>
    <t>www.rae.gr/GIS/framesetup.asp</t>
  </si>
  <si>
    <t>III.06, III.08</t>
  </si>
  <si>
    <t>Γεω-ευρετήριο ΓΥΣ</t>
  </si>
  <si>
    <t>http://web.gys.gr/GeoSearch/</t>
  </si>
  <si>
    <t>Ι.3, Ι.4, Ι.7, Ι.8, ΙΙ.1, II.2, ΙΙ.3, III.6, III.8, III.10</t>
  </si>
  <si>
    <t>Χαρτογραφικό Ευρετήριο</t>
  </si>
  <si>
    <t>http://www.hnhs.gr/portal/page/portal/HNHS/GeoSearch</t>
  </si>
  <si>
    <t>I.3, I.8, II.1, III.14, III.15</t>
  </si>
  <si>
    <t>Πρόγνωση Καιρού</t>
  </si>
  <si>
    <t>http://www.hnms.gr/hnms/greek/index_html</t>
  </si>
  <si>
    <t>III.12, III.13, III.14</t>
  </si>
  <si>
    <t>ΟΚΧΕ View Service</t>
  </si>
  <si>
    <t>www.okxe.gr</t>
  </si>
  <si>
    <t>I.1, I.4, I.6, II.1, II.2, II.3</t>
  </si>
  <si>
    <t>Διεύθυνση Μηχανοργάνωσης και ΗΕΣ - Υπουργείο Εσωτερικών, Αποκέντρωσης και Ηλεκτρονικής Διακυβέρνησης</t>
  </si>
  <si>
    <t>Διοικητική Διαίρεση</t>
  </si>
  <si>
    <t>http://www.ypes.gr/el/Regions/Dioikdivision/RegionDivisionMunicipallity/</t>
  </si>
  <si>
    <t>Ι.4</t>
  </si>
  <si>
    <t>Εταιρεία Τουριστικής Ανάπτυξης - Υπουργείο Πολιτισμού και Τουρισμού</t>
  </si>
  <si>
    <t>Θεματικοί Χάρτες</t>
  </si>
  <si>
    <t>http://www.etasa.gr/page.aspx?itemID=SPG158</t>
  </si>
  <si>
    <t>I.9, III.4, III.6</t>
  </si>
  <si>
    <t>Πολιτιστικός Χάρτης της Ελλάδας</t>
  </si>
  <si>
    <t>http://odysseus.culture.gr/map/CulturalMap_gr/cultural_map_gr.html</t>
  </si>
  <si>
    <t>Γεωγραφικό Σύστημα Ευρυζωνικότητας</t>
  </si>
  <si>
    <t>http://mapsrv2.terra.gr/eettutilities/map.aspx</t>
  </si>
  <si>
    <t>Ημερήσιο Δελτίο Πρόβλεψης Κινδύνου Πυρκαγιάς</t>
  </si>
  <si>
    <t>http://www.gscp.gr/ggpp/site/home/deltio.csp</t>
  </si>
  <si>
    <t>Δίκτυο Μέτρησης Ραδιενέργειας</t>
  </si>
  <si>
    <t>http://www.eeae.gr/gr/index.php?pvar=php/enviro/telemetrymap</t>
  </si>
  <si>
    <t>III.5, III.7</t>
  </si>
  <si>
    <t>Monitoring, Forecasting and Information System for the Greek Seas</t>
  </si>
  <si>
    <t>Οργανισμός Πληρωμών και Ελέγχου Κοινοτικών Ενισχύσεων, Προσανατολισμού και Εγγυήσεων (ΟΠΕΚΕΠΕ) - Υπουργείο Αγροτικής Ανάπτυξης και Τροφίμων</t>
  </si>
  <si>
    <t>Διεύθυνση Πληροφορικής - Γενική Γραμματεία Εμπορίου - Υπουργείο Οικονομίας, Ανταγωνιστικότητας και Ναυτιλίας</t>
  </si>
  <si>
    <t>Αλιευτικά Δεδομένα Ευβοϊκού-Παγασητικού</t>
  </si>
  <si>
    <t>Ορθοφωτοχάρτες της Διεύθυνσης Τοπογραφικής του Υπουργείου Αγροτικής Ανάπτυξης και Τροφίμων (1996-2000, Ανάλυση 1μ.)</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</si>
</sst>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48">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0" fontId="32" fillId="20" borderId="1" applyNumberFormat="0" applyAlignment="0" applyProtection="0"/>
    <xf numFmtId="0" fontId="33" fillId="21" borderId="2"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3" applyNumberFormat="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32" borderId="7" applyNumberFormat="0" applyFont="0" applyAlignment="0" applyProtection="0"/>
    <xf numFmtId="0" fontId="43" fillId="0" borderId="8"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6" fillId="28" borderId="1" applyNumberFormat="0" applyAlignment="0" applyProtection="0"/>
  </cellStyleXfs>
  <cellXfs count="486">
    <xf numFmtId="0" fontId="0" fillId="0" borderId="0" xfId="0" applyAlignment="1">
      <alignment/>
    </xf>
    <xf numFmtId="0" fontId="1" fillId="0" borderId="0" xfId="0" applyFont="1" applyAlignment="1">
      <alignment/>
    </xf>
    <xf numFmtId="0" fontId="0" fillId="33" borderId="10" xfId="0" applyFill="1" applyBorder="1" applyAlignment="1">
      <alignment/>
    </xf>
    <xf numFmtId="0" fontId="0" fillId="34" borderId="11" xfId="0" applyFont="1" applyFill="1" applyBorder="1" applyAlignment="1">
      <alignment textRotation="90" wrapText="1"/>
    </xf>
    <xf numFmtId="0" fontId="0" fillId="35" borderId="10" xfId="0" applyFont="1" applyFill="1" applyBorder="1" applyAlignment="1">
      <alignment horizontal="right"/>
    </xf>
    <xf numFmtId="3" fontId="0" fillId="35" borderId="11" xfId="0" applyNumberFormat="1" applyFont="1" applyFill="1" applyBorder="1" applyAlignment="1">
      <alignment horizontal="right"/>
    </xf>
    <xf numFmtId="0" fontId="0" fillId="35" borderId="11" xfId="0" applyFont="1" applyFill="1" applyBorder="1" applyAlignment="1">
      <alignment horizontal="right"/>
    </xf>
    <xf numFmtId="0" fontId="0" fillId="36" borderId="10" xfId="0" applyFont="1" applyFill="1" applyBorder="1" applyAlignment="1">
      <alignment horizontal="right"/>
    </xf>
    <xf numFmtId="3" fontId="0" fillId="36" borderId="10" xfId="0" applyNumberFormat="1" applyFont="1" applyFill="1" applyBorder="1" applyAlignment="1">
      <alignment horizontal="right"/>
    </xf>
    <xf numFmtId="3" fontId="0" fillId="35" borderId="10" xfId="0" applyNumberFormat="1" applyFont="1" applyFill="1" applyBorder="1" applyAlignment="1">
      <alignment/>
    </xf>
    <xf numFmtId="3" fontId="0" fillId="36" borderId="10" xfId="0" applyNumberFormat="1" applyFont="1" applyFill="1" applyBorder="1" applyAlignment="1">
      <alignment/>
    </xf>
    <xf numFmtId="0" fontId="0" fillId="36" borderId="10" xfId="0" applyFont="1" applyFill="1" applyBorder="1" applyAlignment="1">
      <alignment/>
    </xf>
    <xf numFmtId="2" fontId="0" fillId="37" borderId="10" xfId="0" applyNumberFormat="1" applyFont="1" applyFill="1" applyBorder="1" applyAlignment="1">
      <alignment horizontal="right"/>
    </xf>
    <xf numFmtId="0" fontId="7" fillId="38" borderId="12" xfId="0" applyFont="1" applyFill="1" applyBorder="1" applyAlignment="1">
      <alignment/>
    </xf>
    <xf numFmtId="2" fontId="1" fillId="37" borderId="10" xfId="0" applyNumberFormat="1" applyFont="1" applyFill="1" applyBorder="1" applyAlignment="1">
      <alignment horizontal="right"/>
    </xf>
    <xf numFmtId="2" fontId="0" fillId="37" borderId="13" xfId="0" applyNumberFormat="1" applyFont="1" applyFill="1" applyBorder="1" applyAlignment="1">
      <alignment horizontal="right"/>
    </xf>
    <xf numFmtId="3" fontId="0" fillId="36" borderId="13" xfId="0" applyNumberFormat="1" applyFont="1" applyFill="1" applyBorder="1" applyAlignment="1">
      <alignment horizontal="right"/>
    </xf>
    <xf numFmtId="2" fontId="0" fillId="37" borderId="14" xfId="0" applyNumberFormat="1" applyFont="1" applyFill="1" applyBorder="1" applyAlignment="1">
      <alignment horizontal="right"/>
    </xf>
    <xf numFmtId="3" fontId="0" fillId="36" borderId="14" xfId="0" applyNumberFormat="1" applyFont="1" applyFill="1" applyBorder="1" applyAlignment="1">
      <alignment horizontal="right"/>
    </xf>
    <xf numFmtId="3" fontId="0" fillId="34" borderId="15" xfId="0" applyNumberFormat="1" applyFont="1" applyFill="1" applyBorder="1" applyAlignment="1">
      <alignment/>
    </xf>
    <xf numFmtId="0" fontId="8" fillId="0" borderId="0" xfId="0" applyFont="1" applyAlignment="1">
      <alignment/>
    </xf>
    <xf numFmtId="0" fontId="1" fillId="38" borderId="16" xfId="0" applyFont="1" applyFill="1" applyBorder="1" applyAlignment="1">
      <alignment/>
    </xf>
    <xf numFmtId="0" fontId="1" fillId="38" borderId="17" xfId="0" applyFont="1" applyFill="1" applyBorder="1" applyAlignment="1">
      <alignment/>
    </xf>
    <xf numFmtId="3" fontId="0" fillId="35" borderId="11" xfId="0" applyNumberFormat="1" applyFill="1" applyBorder="1" applyAlignment="1">
      <alignment horizontal="right"/>
    </xf>
    <xf numFmtId="0" fontId="1" fillId="0" borderId="0" xfId="1" applyAlignment="1">
      <alignment/>
    </xf>
    <xf numFmtId="2" fontId="1" fillId="37" borderId="10" xfId="0" applyNumberFormat="1" applyFont="1" applyFill="1" applyBorder="1" applyAlignment="1">
      <alignment/>
    </xf>
    <xf numFmtId="2" fontId="1" fillId="37" borderId="13" xfId="0" applyNumberFormat="1" applyFont="1" applyFill="1" applyBorder="1" applyAlignment="1">
      <alignment horizontal="right"/>
    </xf>
    <xf numFmtId="2" fontId="1" fillId="37" borderId="14" xfId="0" applyNumberFormat="1" applyFont="1" applyFill="1" applyBorder="1" applyAlignment="1">
      <alignment horizontal="right"/>
    </xf>
    <xf numFmtId="3" fontId="1" fillId="37" borderId="10" xfId="0" applyNumberFormat="1" applyFont="1" applyFill="1" applyBorder="1" applyAlignment="1">
      <alignment/>
    </xf>
    <xf numFmtId="0" fontId="1" fillId="37" borderId="10" xfId="0" applyFont="1" applyFill="1" applyBorder="1" applyAlignment="1">
      <alignment/>
    </xf>
    <xf numFmtId="3" fontId="1" fillId="37" borderId="14" xfId="0" applyNumberFormat="1" applyFont="1" applyFill="1" applyBorder="1" applyAlignment="1">
      <alignment/>
    </xf>
    <xf numFmtId="0" fontId="1" fillId="37" borderId="10" xfId="0" applyFont="1" applyFill="1" applyBorder="1" applyAlignment="1">
      <alignment horizontal="left"/>
    </xf>
    <xf numFmtId="2" fontId="1" fillId="37" borderId="10" xfId="0" applyNumberFormat="1" applyFont="1" applyFill="1" applyBorder="1" applyAlignment="1">
      <alignment horizontal="left"/>
    </xf>
    <xf numFmtId="0" fontId="0" fillId="36" borderId="10" xfId="0" applyFont="1" applyFill="1" applyBorder="1" applyAlignment="1">
      <alignment horizontal="left"/>
    </xf>
    <xf numFmtId="0" fontId="1" fillId="35" borderId="10" xfId="1" applyFill="1" applyBorder="1" applyAlignment="1">
      <alignment horizontal="right"/>
    </xf>
    <xf numFmtId="3" fontId="1" fillId="35" borderId="11" xfId="1" applyNumberFormat="1" applyFill="1" applyBorder="1" applyAlignment="1">
      <alignment horizontal="right"/>
    </xf>
    <xf numFmtId="3" fontId="1" fillId="35" borderId="10" xfId="1" applyNumberFormat="1" applyFill="1" applyBorder="1" applyAlignment="1">
      <alignment/>
    </xf>
    <xf numFmtId="0" fontId="1" fillId="35" borderId="11" xfId="1" applyFill="1" applyBorder="1" applyAlignment="1">
      <alignment horizontal="right"/>
    </xf>
    <xf numFmtId="0" fontId="0" fillId="35" borderId="10" xfId="5" applyFill="1" applyBorder="1" applyAlignment="1">
      <alignment horizontal="right"/>
    </xf>
    <xf numFmtId="3" fontId="0" fillId="35" borderId="11" xfId="5" applyNumberFormat="1" applyFill="1" applyBorder="1" applyAlignment="1">
      <alignment horizontal="right"/>
    </xf>
    <xf numFmtId="3" fontId="0" fillId="35" borderId="10" xfId="5" applyNumberFormat="1" applyFill="1" applyBorder="1" applyAlignment="1">
      <alignment/>
    </xf>
    <xf numFmtId="2" fontId="1" fillId="37" borderId="10" xfId="0" applyNumberFormat="1" applyFont="1" applyFill="1" applyBorder="1" applyAlignment="1">
      <alignment horizontal="center"/>
    </xf>
    <xf numFmtId="0" fontId="0" fillId="36" borderId="10" xfId="0" applyFont="1" applyFill="1" applyBorder="1" applyAlignment="1">
      <alignment horizontal="center"/>
    </xf>
    <xf numFmtId="0" fontId="0" fillId="0" borderId="0" xfId="0" applyFont="1" applyAlignment="1">
      <alignment/>
    </xf>
    <xf numFmtId="0" fontId="1" fillId="38" borderId="12" xfId="0" applyFont="1" applyFill="1" applyBorder="1" applyAlignment="1">
      <alignment/>
    </xf>
    <xf numFmtId="0" fontId="0" fillId="35" borderId="15" xfId="5" applyFill="1" applyBorder="1" applyAlignment="1">
      <alignment horizontal="right"/>
    </xf>
    <xf numFmtId="3" fontId="0" fillId="35" borderId="12" xfId="5" applyNumberFormat="1" applyFill="1" applyBorder="1" applyAlignment="1">
      <alignment horizontal="right"/>
    </xf>
    <xf numFmtId="3" fontId="0" fillId="34" borderId="15" xfId="3" applyNumberFormat="1" applyFont="1" applyFill="1" applyBorder="1" applyAlignment="1">
      <alignment/>
    </xf>
    <xf numFmtId="3" fontId="0" fillId="35" borderId="15" xfId="5" applyNumberFormat="1" applyFont="1" applyFill="1" applyBorder="1" applyAlignment="1">
      <alignment/>
    </xf>
    <xf numFmtId="3" fontId="0" fillId="39" borderId="18" xfId="3" applyNumberFormat="1" applyFont="1" applyFill="1" applyBorder="1" applyAlignment="1">
      <alignment/>
    </xf>
    <xf numFmtId="3" fontId="0" fillId="35" borderId="12" xfId="5" applyNumberFormat="1" applyFont="1" applyFill="1" applyBorder="1" applyAlignment="1">
      <alignment horizontal="right"/>
    </xf>
    <xf numFmtId="0" fontId="7" fillId="38" borderId="19" xfId="1" applyFont="1" applyFill="1" applyBorder="1" applyAlignment="1">
      <alignment/>
    </xf>
    <xf numFmtId="0" fontId="7" fillId="0" borderId="0" xfId="1" applyFont="1" applyBorder="1" applyAlignment="1">
      <alignment/>
    </xf>
    <xf numFmtId="0" fontId="0" fillId="34" borderId="10" xfId="0" applyFont="1" applyFill="1" applyBorder="1" applyAlignment="1">
      <alignment/>
    </xf>
    <xf numFmtId="0" fontId="9" fillId="33" borderId="15" xfId="3" applyFont="1" applyFill="1" applyBorder="1" applyAlignment="1">
      <alignment horizontal="center"/>
    </xf>
    <xf numFmtId="0" fontId="9" fillId="33" borderId="15" xfId="3" applyFont="1" applyFill="1" applyBorder="1" applyAlignment="1">
      <alignment horizontal="left"/>
    </xf>
    <xf numFmtId="0" fontId="9" fillId="33" borderId="15" xfId="0" applyFont="1" applyFill="1" applyBorder="1" applyAlignment="1">
      <alignment horizontal="center"/>
    </xf>
    <xf numFmtId="0" fontId="9" fillId="33" borderId="15" xfId="0" applyFont="1" applyFill="1" applyBorder="1" applyAlignment="1">
      <alignment horizontal="left"/>
    </xf>
    <xf numFmtId="0" fontId="9" fillId="35" borderId="10" xfId="0" applyFont="1" applyFill="1" applyBorder="1" applyAlignment="1">
      <alignment horizontal="right"/>
    </xf>
    <xf numFmtId="9" fontId="1" fillId="37" borderId="10" xfId="0" applyNumberFormat="1" applyFont="1" applyFill="1" applyBorder="1" applyAlignment="1">
      <alignment horizontal="right"/>
    </xf>
    <xf numFmtId="3" fontId="0" fillId="34" borderId="18" xfId="0" applyNumberFormat="1" applyFont="1" applyFill="1" applyBorder="1" applyAlignment="1">
      <alignment/>
    </xf>
    <xf numFmtId="0" fontId="8" fillId="0" borderId="0" xfId="1" applyFont="1" applyAlignment="1">
      <alignment/>
    </xf>
    <xf numFmtId="0" fontId="10" fillId="0" borderId="0" xfId="0" applyFont="1" applyAlignment="1">
      <alignment/>
    </xf>
    <xf numFmtId="0" fontId="1" fillId="38" borderId="12" xfId="0" applyFont="1" applyFill="1" applyBorder="1" applyAlignment="1">
      <alignment vertical="top" wrapText="1"/>
    </xf>
    <xf numFmtId="0" fontId="1" fillId="34" borderId="11" xfId="0" applyFont="1" applyFill="1" applyBorder="1" applyAlignment="1">
      <alignment textRotation="90"/>
    </xf>
    <xf numFmtId="0" fontId="1" fillId="39" borderId="11" xfId="0" applyFont="1" applyFill="1" applyBorder="1" applyAlignment="1">
      <alignment textRotation="90"/>
    </xf>
    <xf numFmtId="3" fontId="0" fillId="35" borderId="18" xfId="5" applyNumberFormat="1" applyFont="1" applyFill="1" applyBorder="1" applyAlignment="1">
      <alignment/>
    </xf>
    <xf numFmtId="9" fontId="1" fillId="37" borderId="14" xfId="0" applyNumberFormat="1" applyFont="1" applyFill="1" applyBorder="1" applyAlignment="1">
      <alignment horizontal="right"/>
    </xf>
    <xf numFmtId="3" fontId="0" fillId="36" borderId="14" xfId="0" applyNumberFormat="1" applyFont="1" applyFill="1" applyBorder="1" applyAlignment="1">
      <alignment/>
    </xf>
    <xf numFmtId="3" fontId="0" fillId="35" borderId="14" xfId="5" applyNumberFormat="1" applyFill="1" applyBorder="1" applyAlignment="1">
      <alignment/>
    </xf>
    <xf numFmtId="9" fontId="1" fillId="37" borderId="14" xfId="0" applyNumberFormat="1" applyFont="1" applyFill="1" applyBorder="1" applyAlignment="1">
      <alignment horizontal="right"/>
    </xf>
    <xf numFmtId="3" fontId="0" fillId="35" borderId="14" xfId="0" applyNumberFormat="1" applyFont="1" applyFill="1" applyBorder="1" applyAlignment="1">
      <alignment/>
    </xf>
    <xf numFmtId="3" fontId="1" fillId="35" borderId="14" xfId="1" applyNumberFormat="1" applyFill="1" applyBorder="1" applyAlignment="1">
      <alignment/>
    </xf>
    <xf numFmtId="0" fontId="1" fillId="39" borderId="20" xfId="0" applyFont="1" applyFill="1" applyBorder="1" applyAlignment="1">
      <alignment textRotation="90"/>
    </xf>
    <xf numFmtId="2" fontId="0" fillId="35" borderId="21" xfId="5" applyNumberFormat="1" applyFont="1" applyFill="1" applyBorder="1" applyAlignment="1">
      <alignment/>
    </xf>
    <xf numFmtId="2" fontId="1" fillId="37" borderId="22" xfId="0" applyNumberFormat="1" applyFont="1" applyFill="1" applyBorder="1" applyAlignment="1">
      <alignment/>
    </xf>
    <xf numFmtId="9" fontId="1" fillId="37" borderId="22" xfId="0" applyNumberFormat="1" applyFont="1" applyFill="1" applyBorder="1" applyAlignment="1">
      <alignment horizontal="right"/>
    </xf>
    <xf numFmtId="2" fontId="0" fillId="35" borderId="20" xfId="0" applyNumberFormat="1" applyFill="1" applyBorder="1" applyAlignment="1">
      <alignment/>
    </xf>
    <xf numFmtId="0" fontId="7" fillId="38" borderId="23" xfId="1" applyFont="1" applyFill="1" applyBorder="1" applyAlignment="1">
      <alignment/>
    </xf>
    <xf numFmtId="2" fontId="1" fillId="37" borderId="22" xfId="0" applyNumberFormat="1" applyFont="1" applyFill="1" applyBorder="1" applyAlignment="1">
      <alignment horizontal="right"/>
    </xf>
    <xf numFmtId="3" fontId="0" fillId="36" borderId="22" xfId="0" applyNumberFormat="1" applyFont="1" applyFill="1" applyBorder="1" applyAlignment="1">
      <alignment/>
    </xf>
    <xf numFmtId="3" fontId="0" fillId="36" borderId="22" xfId="0" applyNumberFormat="1" applyFont="1" applyFill="1" applyBorder="1" applyAlignment="1">
      <alignment horizontal="right"/>
    </xf>
    <xf numFmtId="2" fontId="0" fillId="35" borderId="20" xfId="5" applyNumberFormat="1" applyFill="1" applyBorder="1" applyAlignment="1">
      <alignment/>
    </xf>
    <xf numFmtId="2" fontId="1" fillId="37" borderId="22" xfId="0" applyNumberFormat="1" applyFont="1" applyFill="1" applyBorder="1" applyAlignment="1">
      <alignment/>
    </xf>
    <xf numFmtId="9" fontId="0" fillId="40" borderId="22" xfId="3" applyNumberFormat="1" applyFont="1" applyFill="1" applyBorder="1" applyAlignment="1">
      <alignment/>
    </xf>
    <xf numFmtId="2" fontId="0" fillId="35" borderId="20" xfId="0" applyNumberFormat="1" applyFont="1" applyFill="1" applyBorder="1" applyAlignment="1">
      <alignment/>
    </xf>
    <xf numFmtId="2" fontId="1" fillId="35" borderId="20" xfId="1" applyNumberFormat="1" applyFill="1" applyBorder="1" applyAlignment="1">
      <alignment/>
    </xf>
    <xf numFmtId="2" fontId="0" fillId="36" borderId="22" xfId="0" applyNumberFormat="1" applyFill="1" applyBorder="1" applyAlignment="1">
      <alignment horizontal="right"/>
    </xf>
    <xf numFmtId="2" fontId="0" fillId="39"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39" borderId="14" xfId="0" applyNumberFormat="1" applyFont="1" applyFill="1" applyBorder="1" applyAlignment="1">
      <alignment/>
    </xf>
    <xf numFmtId="9" fontId="0" fillId="39" borderId="13" xfId="0" applyNumberFormat="1" applyFont="1" applyFill="1" applyBorder="1" applyAlignment="1">
      <alignment/>
    </xf>
    <xf numFmtId="2" fontId="0" fillId="39" borderId="0" xfId="0" applyNumberFormat="1" applyFont="1" applyFill="1" applyBorder="1" applyAlignment="1">
      <alignment/>
    </xf>
    <xf numFmtId="2" fontId="1" fillId="35"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7" borderId="11" xfId="0" applyNumberFormat="1" applyFont="1" applyFill="1" applyBorder="1" applyAlignment="1">
      <alignment/>
    </xf>
    <xf numFmtId="2" fontId="0" fillId="37" borderId="11" xfId="0" applyNumberFormat="1" applyFont="1" applyFill="1" applyBorder="1" applyAlignment="1">
      <alignment horizontal="right"/>
    </xf>
    <xf numFmtId="2" fontId="1" fillId="37" borderId="11" xfId="0" applyNumberFormat="1" applyFont="1" applyFill="1" applyBorder="1" applyAlignment="1">
      <alignment horizontal="right"/>
    </xf>
    <xf numFmtId="3" fontId="0" fillId="36" borderId="11" xfId="0" applyNumberFormat="1" applyFont="1" applyFill="1" applyBorder="1" applyAlignment="1">
      <alignment horizontal="right"/>
    </xf>
    <xf numFmtId="3" fontId="0" fillId="39" borderId="12" xfId="3" applyNumberFormat="1" applyFont="1" applyFill="1" applyBorder="1" applyAlignment="1">
      <alignment/>
    </xf>
    <xf numFmtId="0" fontId="8" fillId="39" borderId="21" xfId="0" applyFont="1" applyFill="1" applyBorder="1" applyAlignment="1">
      <alignment/>
    </xf>
    <xf numFmtId="3" fontId="0" fillId="35" borderId="21" xfId="5" applyNumberFormat="1" applyFont="1" applyFill="1" applyBorder="1" applyAlignment="1">
      <alignment/>
    </xf>
    <xf numFmtId="3" fontId="1" fillId="37" borderId="20" xfId="0" applyNumberFormat="1" applyFont="1" applyFill="1" applyBorder="1" applyAlignment="1">
      <alignment/>
    </xf>
    <xf numFmtId="9" fontId="1" fillId="37" borderId="20" xfId="0" applyNumberFormat="1" applyFont="1" applyFill="1" applyBorder="1" applyAlignment="1">
      <alignment horizontal="right"/>
    </xf>
    <xf numFmtId="3" fontId="0" fillId="35" borderId="20" xfId="0" applyNumberFormat="1" applyFill="1" applyBorder="1" applyAlignment="1">
      <alignment/>
    </xf>
    <xf numFmtId="0" fontId="1" fillId="38" borderId="21" xfId="0" applyFont="1" applyFill="1" applyBorder="1" applyAlignment="1">
      <alignment/>
    </xf>
    <xf numFmtId="2" fontId="1" fillId="37" borderId="20" xfId="0" applyNumberFormat="1" applyFont="1" applyFill="1" applyBorder="1" applyAlignment="1">
      <alignment horizontal="right"/>
    </xf>
    <xf numFmtId="3" fontId="0" fillId="36" borderId="20" xfId="0" applyNumberFormat="1" applyFont="1" applyFill="1" applyBorder="1" applyAlignment="1">
      <alignment/>
    </xf>
    <xf numFmtId="3" fontId="0" fillId="36" borderId="20" xfId="0" applyNumberFormat="1" applyFont="1" applyFill="1" applyBorder="1" applyAlignment="1">
      <alignment horizontal="right"/>
    </xf>
    <xf numFmtId="3" fontId="0" fillId="35" borderId="20" xfId="5" applyNumberFormat="1" applyFill="1" applyBorder="1" applyAlignment="1">
      <alignment/>
    </xf>
    <xf numFmtId="3" fontId="0" fillId="39" borderId="21" xfId="0" applyNumberFormat="1" applyFont="1" applyFill="1" applyBorder="1" applyAlignment="1">
      <alignment/>
    </xf>
    <xf numFmtId="3" fontId="0" fillId="35" borderId="20" xfId="0" applyNumberFormat="1" applyFont="1" applyFill="1" applyBorder="1" applyAlignment="1">
      <alignment/>
    </xf>
    <xf numFmtId="2" fontId="1" fillId="37" borderId="20" xfId="0" applyNumberFormat="1" applyFont="1" applyFill="1" applyBorder="1" applyAlignment="1">
      <alignment/>
    </xf>
    <xf numFmtId="3" fontId="1" fillId="35" borderId="20" xfId="1" applyNumberFormat="1" applyFill="1" applyBorder="1" applyAlignment="1">
      <alignment/>
    </xf>
    <xf numFmtId="3" fontId="0" fillId="39" borderId="24" xfId="0" applyNumberFormat="1" applyFont="1" applyFill="1" applyBorder="1" applyAlignment="1">
      <alignment/>
    </xf>
    <xf numFmtId="2" fontId="0" fillId="35" borderId="26" xfId="5" applyNumberFormat="1" applyFont="1" applyFill="1" applyBorder="1" applyAlignment="1">
      <alignment/>
    </xf>
    <xf numFmtId="2" fontId="0" fillId="35" borderId="22" xfId="0" applyNumberFormat="1" applyFill="1" applyBorder="1" applyAlignment="1">
      <alignment/>
    </xf>
    <xf numFmtId="2" fontId="0" fillId="35" borderId="22" xfId="5" applyNumberFormat="1" applyFill="1" applyBorder="1" applyAlignment="1">
      <alignment/>
    </xf>
    <xf numFmtId="2" fontId="0" fillId="35" borderId="22" xfId="0" applyNumberFormat="1" applyFont="1" applyFill="1" applyBorder="1" applyAlignment="1">
      <alignment/>
    </xf>
    <xf numFmtId="2" fontId="0" fillId="35" borderId="26" xfId="5" applyNumberFormat="1" applyFill="1" applyBorder="1" applyAlignment="1">
      <alignment/>
    </xf>
    <xf numFmtId="0" fontId="8" fillId="39" borderId="12" xfId="0" applyFont="1" applyFill="1" applyBorder="1" applyAlignment="1">
      <alignment/>
    </xf>
    <xf numFmtId="0" fontId="0" fillId="34" borderId="14" xfId="0" applyFont="1" applyFill="1" applyBorder="1" applyAlignment="1">
      <alignment/>
    </xf>
    <xf numFmtId="3" fontId="0" fillId="34" borderId="18" xfId="3" applyNumberFormat="1" applyFont="1" applyFill="1" applyBorder="1" applyAlignment="1">
      <alignment/>
    </xf>
    <xf numFmtId="3" fontId="0" fillId="34" borderId="0" xfId="0" applyNumberFormat="1" applyFont="1" applyFill="1" applyBorder="1" applyAlignment="1">
      <alignment/>
    </xf>
    <xf numFmtId="3" fontId="0" fillId="34" borderId="12" xfId="0" applyNumberFormat="1" applyFont="1" applyFill="1" applyBorder="1" applyAlignment="1">
      <alignment/>
    </xf>
    <xf numFmtId="0" fontId="0" fillId="35" borderId="27" xfId="5" applyFill="1" applyBorder="1" applyAlignment="1">
      <alignment horizontal="right"/>
    </xf>
    <xf numFmtId="0" fontId="1" fillId="37" borderId="13" xfId="0" applyFont="1" applyFill="1" applyBorder="1" applyAlignment="1">
      <alignment/>
    </xf>
    <xf numFmtId="0" fontId="0" fillId="35" borderId="13" xfId="0" applyFont="1" applyFill="1" applyBorder="1" applyAlignment="1">
      <alignment horizontal="right"/>
    </xf>
    <xf numFmtId="0" fontId="0" fillId="36" borderId="13" xfId="0" applyFont="1" applyFill="1" applyBorder="1" applyAlignment="1">
      <alignment horizontal="right"/>
    </xf>
    <xf numFmtId="0" fontId="0" fillId="35" borderId="13" xfId="5" applyFill="1" applyBorder="1" applyAlignment="1">
      <alignment horizontal="right"/>
    </xf>
    <xf numFmtId="0" fontId="9" fillId="35" borderId="13" xfId="0" applyFont="1" applyFill="1" applyBorder="1" applyAlignment="1">
      <alignment horizontal="right"/>
    </xf>
    <xf numFmtId="0" fontId="1" fillId="35" borderId="13" xfId="1" applyFill="1" applyBorder="1" applyAlignment="1">
      <alignment horizontal="right"/>
    </xf>
    <xf numFmtId="0" fontId="0" fillId="33" borderId="13" xfId="0" applyFill="1" applyBorder="1" applyAlignment="1">
      <alignment/>
    </xf>
    <xf numFmtId="0" fontId="1" fillId="39" borderId="28" xfId="0" applyFont="1" applyFill="1" applyBorder="1" applyAlignment="1">
      <alignment textRotation="90"/>
    </xf>
    <xf numFmtId="0" fontId="0" fillId="39" borderId="28" xfId="0" applyFont="1" applyFill="1" applyBorder="1" applyAlignment="1">
      <alignment/>
    </xf>
    <xf numFmtId="3" fontId="0" fillId="35" borderId="29" xfId="5" applyNumberFormat="1" applyFont="1" applyFill="1" applyBorder="1" applyAlignment="1">
      <alignment/>
    </xf>
    <xf numFmtId="3" fontId="1" fillId="37" borderId="28" xfId="0" applyNumberFormat="1" applyFont="1" applyFill="1" applyBorder="1" applyAlignment="1">
      <alignment/>
    </xf>
    <xf numFmtId="9" fontId="1" fillId="37" borderId="28" xfId="0" applyNumberFormat="1" applyFont="1" applyFill="1" applyBorder="1" applyAlignment="1">
      <alignment horizontal="right"/>
    </xf>
    <xf numFmtId="3" fontId="0" fillId="35" borderId="28" xfId="0" applyNumberFormat="1" applyFill="1" applyBorder="1" applyAlignment="1">
      <alignment/>
    </xf>
    <xf numFmtId="2" fontId="1" fillId="37" borderId="28" xfId="0" applyNumberFormat="1" applyFont="1" applyFill="1" applyBorder="1" applyAlignment="1">
      <alignment horizontal="right"/>
    </xf>
    <xf numFmtId="3" fontId="0" fillId="36" borderId="28" xfId="0" applyNumberFormat="1" applyFont="1" applyFill="1" applyBorder="1" applyAlignment="1">
      <alignment/>
    </xf>
    <xf numFmtId="3" fontId="0" fillId="36" borderId="28" xfId="0" applyNumberFormat="1" applyFont="1" applyFill="1" applyBorder="1" applyAlignment="1">
      <alignment horizontal="right"/>
    </xf>
    <xf numFmtId="3" fontId="0" fillId="35" borderId="28" xfId="5" applyNumberFormat="1" applyFill="1" applyBorder="1" applyAlignment="1">
      <alignment/>
    </xf>
    <xf numFmtId="3" fontId="0" fillId="39" borderId="29" xfId="3" applyNumberFormat="1" applyFont="1" applyFill="1" applyBorder="1" applyAlignment="1">
      <alignment/>
    </xf>
    <xf numFmtId="3" fontId="0" fillId="39" borderId="29" xfId="0" applyNumberFormat="1" applyFont="1" applyFill="1" applyBorder="1" applyAlignment="1">
      <alignment/>
    </xf>
    <xf numFmtId="3" fontId="0" fillId="35" borderId="28" xfId="0" applyNumberFormat="1" applyFont="1" applyFill="1" applyBorder="1" applyAlignment="1">
      <alignment/>
    </xf>
    <xf numFmtId="2" fontId="1" fillId="37" borderId="28" xfId="0" applyNumberFormat="1" applyFont="1" applyFill="1" applyBorder="1" applyAlignment="1">
      <alignment/>
    </xf>
    <xf numFmtId="3" fontId="1" fillId="35" borderId="28" xfId="1" applyNumberFormat="1" applyFill="1" applyBorder="1" applyAlignment="1">
      <alignment/>
    </xf>
    <xf numFmtId="3" fontId="0" fillId="35" borderId="29" xfId="5" applyNumberFormat="1" applyFill="1" applyBorder="1" applyAlignment="1">
      <alignment/>
    </xf>
    <xf numFmtId="2" fontId="1" fillId="35"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41" borderId="28" xfId="0" applyFont="1" applyFill="1" applyBorder="1" applyAlignment="1">
      <alignment textRotation="90"/>
    </xf>
    <xf numFmtId="0" fontId="0" fillId="41" borderId="28" xfId="0" applyFont="1" applyFill="1" applyBorder="1" applyAlignment="1">
      <alignment/>
    </xf>
    <xf numFmtId="3" fontId="1" fillId="37" borderId="28" xfId="0" applyNumberFormat="1" applyFont="1" applyFill="1" applyBorder="1" applyAlignment="1">
      <alignment/>
    </xf>
    <xf numFmtId="2" fontId="1" fillId="37" borderId="28" xfId="0" applyNumberFormat="1" applyFont="1" applyFill="1" applyBorder="1" applyAlignment="1">
      <alignment horizontal="right"/>
    </xf>
    <xf numFmtId="3" fontId="0" fillId="36" borderId="28" xfId="0" applyNumberFormat="1" applyFill="1" applyBorder="1" applyAlignment="1">
      <alignment/>
    </xf>
    <xf numFmtId="3" fontId="0" fillId="41" borderId="29" xfId="3" applyNumberFormat="1" applyFont="1" applyFill="1" applyBorder="1" applyAlignment="1">
      <alignment/>
    </xf>
    <xf numFmtId="3" fontId="0" fillId="41" borderId="29" xfId="0" applyNumberFormat="1" applyFont="1" applyFill="1" applyBorder="1" applyAlignment="1">
      <alignment/>
    </xf>
    <xf numFmtId="3" fontId="0" fillId="36" borderId="28" xfId="0" applyNumberFormat="1" applyFill="1" applyBorder="1" applyAlignment="1">
      <alignment horizontal="right"/>
    </xf>
    <xf numFmtId="0" fontId="8" fillId="34" borderId="21" xfId="0" applyFont="1" applyFill="1" applyBorder="1" applyAlignment="1">
      <alignment/>
    </xf>
    <xf numFmtId="0" fontId="1" fillId="34" borderId="20" xfId="0" applyFont="1" applyFill="1" applyBorder="1" applyAlignment="1">
      <alignment textRotation="90"/>
    </xf>
    <xf numFmtId="0" fontId="0" fillId="34" borderId="20" xfId="0" applyFont="1" applyFill="1" applyBorder="1" applyAlignment="1">
      <alignment/>
    </xf>
    <xf numFmtId="3" fontId="1" fillId="37" borderId="20" xfId="0" applyNumberFormat="1" applyFont="1" applyFill="1" applyBorder="1" applyAlignment="1">
      <alignment/>
    </xf>
    <xf numFmtId="3" fontId="0" fillId="36" borderId="20" xfId="0" applyNumberFormat="1" applyFill="1" applyBorder="1" applyAlignment="1">
      <alignment/>
    </xf>
    <xf numFmtId="2" fontId="1" fillId="37" borderId="20" xfId="0" applyNumberFormat="1" applyFont="1" applyFill="1" applyBorder="1" applyAlignment="1">
      <alignment horizontal="right"/>
    </xf>
    <xf numFmtId="3" fontId="0" fillId="36" borderId="20" xfId="0" applyNumberFormat="1" applyFill="1" applyBorder="1" applyAlignment="1">
      <alignment horizontal="right"/>
    </xf>
    <xf numFmtId="3" fontId="0" fillId="34" borderId="21" xfId="3" applyNumberFormat="1" applyFont="1" applyFill="1" applyBorder="1" applyAlignment="1">
      <alignment/>
    </xf>
    <xf numFmtId="3" fontId="0" fillId="34" borderId="21" xfId="0" applyNumberFormat="1" applyFont="1" applyFill="1" applyBorder="1" applyAlignment="1">
      <alignment/>
    </xf>
    <xf numFmtId="3" fontId="0" fillId="34" borderId="24" xfId="0" applyNumberFormat="1" applyFont="1" applyFill="1" applyBorder="1" applyAlignment="1">
      <alignment/>
    </xf>
    <xf numFmtId="0" fontId="8" fillId="34" borderId="12" xfId="0" applyFont="1" applyFill="1" applyBorder="1" applyAlignment="1">
      <alignment/>
    </xf>
    <xf numFmtId="3" fontId="0" fillId="34" borderId="30" xfId="0" applyNumberFormat="1" applyFont="1" applyFill="1" applyBorder="1" applyAlignment="1">
      <alignment/>
    </xf>
    <xf numFmtId="3" fontId="0" fillId="34" borderId="23" xfId="3" applyNumberFormat="1" applyFont="1" applyFill="1" applyBorder="1" applyAlignment="1">
      <alignment/>
    </xf>
    <xf numFmtId="0" fontId="0" fillId="34" borderId="28" xfId="0" applyFont="1" applyFill="1" applyBorder="1" applyAlignment="1">
      <alignment/>
    </xf>
    <xf numFmtId="3" fontId="0" fillId="34" borderId="31" xfId="3" applyNumberFormat="1" applyFont="1" applyFill="1" applyBorder="1" applyAlignment="1">
      <alignment/>
    </xf>
    <xf numFmtId="3" fontId="0" fillId="34" borderId="29" xfId="0" applyNumberFormat="1" applyFont="1" applyFill="1" applyBorder="1" applyAlignment="1">
      <alignment/>
    </xf>
    <xf numFmtId="3" fontId="1" fillId="37" borderId="28" xfId="0" applyNumberFormat="1" applyFont="1" applyFill="1" applyBorder="1" applyAlignment="1">
      <alignment horizontal="right"/>
    </xf>
    <xf numFmtId="0" fontId="8" fillId="34" borderId="32" xfId="0" applyFont="1" applyFill="1" applyBorder="1" applyAlignment="1">
      <alignment/>
    </xf>
    <xf numFmtId="0" fontId="8" fillId="41" borderId="32" xfId="0" applyFont="1" applyFill="1" applyBorder="1" applyAlignment="1">
      <alignment/>
    </xf>
    <xf numFmtId="0" fontId="8" fillId="41" borderId="21" xfId="0" applyFont="1" applyFill="1" applyBorder="1" applyAlignment="1">
      <alignment/>
    </xf>
    <xf numFmtId="0" fontId="1" fillId="39" borderId="33" xfId="0" applyFont="1" applyFill="1" applyBorder="1" applyAlignment="1">
      <alignment textRotation="90"/>
    </xf>
    <xf numFmtId="3" fontId="0" fillId="36" borderId="34" xfId="0" applyNumberFormat="1" applyFont="1" applyFill="1" applyBorder="1" applyAlignment="1">
      <alignment/>
    </xf>
    <xf numFmtId="3" fontId="0" fillId="36" borderId="34" xfId="0" applyNumberFormat="1" applyFont="1" applyFill="1" applyBorder="1" applyAlignment="1">
      <alignment horizontal="right"/>
    </xf>
    <xf numFmtId="0" fontId="7" fillId="38" borderId="11" xfId="0" applyFont="1" applyFill="1" applyBorder="1" applyAlignment="1">
      <alignment/>
    </xf>
    <xf numFmtId="0" fontId="1" fillId="38" borderId="32" xfId="0" applyFont="1" applyFill="1" applyBorder="1" applyAlignment="1">
      <alignment vertical="top" wrapText="1"/>
    </xf>
    <xf numFmtId="2" fontId="0" fillId="39" borderId="35" xfId="0" applyNumberFormat="1" applyFont="1" applyFill="1" applyBorder="1" applyAlignment="1">
      <alignment/>
    </xf>
    <xf numFmtId="2" fontId="0" fillId="39" borderId="19" xfId="0" applyNumberFormat="1" applyFont="1" applyFill="1" applyBorder="1" applyAlignment="1">
      <alignment/>
    </xf>
    <xf numFmtId="3" fontId="0" fillId="39" borderId="23" xfId="0" applyNumberFormat="1" applyFont="1" applyFill="1" applyBorder="1" applyAlignment="1">
      <alignment/>
    </xf>
    <xf numFmtId="2" fontId="0" fillId="39" borderId="36" xfId="0" applyNumberFormat="1" applyFont="1" applyFill="1" applyBorder="1" applyAlignment="1">
      <alignment/>
    </xf>
    <xf numFmtId="2" fontId="0" fillId="39" borderId="32" xfId="0" applyNumberFormat="1" applyFont="1" applyFill="1" applyBorder="1" applyAlignment="1">
      <alignment/>
    </xf>
    <xf numFmtId="2" fontId="0" fillId="39" borderId="12" xfId="0" applyNumberFormat="1" applyFont="1" applyFill="1" applyBorder="1" applyAlignment="1">
      <alignment/>
    </xf>
    <xf numFmtId="3" fontId="0" fillId="34" borderId="35" xfId="0" applyNumberFormat="1" applyFont="1" applyFill="1" applyBorder="1" applyAlignment="1">
      <alignment/>
    </xf>
    <xf numFmtId="3" fontId="0" fillId="34" borderId="19" xfId="0" applyNumberFormat="1" applyFont="1" applyFill="1" applyBorder="1" applyAlignment="1">
      <alignment/>
    </xf>
    <xf numFmtId="3" fontId="0" fillId="34" borderId="23" xfId="0" applyNumberFormat="1" applyFont="1" applyFill="1" applyBorder="1" applyAlignment="1">
      <alignment/>
    </xf>
    <xf numFmtId="3" fontId="0" fillId="34" borderId="36" xfId="0" applyNumberFormat="1" applyFont="1" applyFill="1" applyBorder="1" applyAlignment="1">
      <alignment/>
    </xf>
    <xf numFmtId="3" fontId="0" fillId="34" borderId="32" xfId="0" applyNumberFormat="1" applyFont="1" applyFill="1" applyBorder="1" applyAlignment="1">
      <alignment/>
    </xf>
    <xf numFmtId="0" fontId="7" fillId="38" borderId="35" xfId="1" applyFont="1" applyFill="1" applyBorder="1" applyAlignment="1">
      <alignment/>
    </xf>
    <xf numFmtId="0" fontId="7" fillId="38" borderId="13" xfId="1" applyFont="1" applyFill="1" applyBorder="1" applyAlignment="1">
      <alignment/>
    </xf>
    <xf numFmtId="0" fontId="7" fillId="38" borderId="11" xfId="1" applyFont="1" applyFill="1" applyBorder="1" applyAlignment="1">
      <alignment/>
    </xf>
    <xf numFmtId="0" fontId="8" fillId="38" borderId="11" xfId="0" applyFont="1" applyFill="1" applyBorder="1" applyAlignment="1">
      <alignment/>
    </xf>
    <xf numFmtId="0" fontId="1" fillId="38" borderId="11" xfId="0" applyFont="1" applyFill="1" applyBorder="1" applyAlignment="1">
      <alignment/>
    </xf>
    <xf numFmtId="3" fontId="0" fillId="36" borderId="20" xfId="0" applyNumberFormat="1" applyFont="1" applyFill="1" applyBorder="1" applyAlignment="1">
      <alignment horizontal="left"/>
    </xf>
    <xf numFmtId="2" fontId="0" fillId="36" borderId="20" xfId="0" applyNumberFormat="1" applyFill="1" applyBorder="1" applyAlignment="1">
      <alignment horizontal="right"/>
    </xf>
    <xf numFmtId="3" fontId="0" fillId="42" borderId="20" xfId="3" applyNumberFormat="1" applyFont="1" applyFill="1" applyBorder="1" applyAlignment="1">
      <alignment/>
    </xf>
    <xf numFmtId="2" fontId="1" fillId="37" borderId="20" xfId="0" applyNumberFormat="1" applyFont="1" applyFill="1" applyBorder="1" applyAlignment="1">
      <alignment/>
    </xf>
    <xf numFmtId="3" fontId="1" fillId="37" borderId="28" xfId="0" applyNumberFormat="1" applyFont="1" applyFill="1" applyBorder="1" applyAlignment="1">
      <alignment horizontal="right"/>
    </xf>
    <xf numFmtId="0" fontId="7" fillId="38" borderId="31" xfId="1" applyFont="1" applyFill="1" applyBorder="1" applyAlignment="1">
      <alignment/>
    </xf>
    <xf numFmtId="9" fontId="0" fillId="40" borderId="22" xfId="0" applyNumberFormat="1" applyFont="1" applyFill="1" applyBorder="1" applyAlignment="1">
      <alignment/>
    </xf>
    <xf numFmtId="0" fontId="0" fillId="42" borderId="20" xfId="0" applyFont="1" applyFill="1" applyBorder="1" applyAlignment="1">
      <alignment/>
    </xf>
    <xf numFmtId="3" fontId="0" fillId="36" borderId="14" xfId="0" applyNumberFormat="1" applyFont="1" applyFill="1" applyBorder="1" applyAlignment="1">
      <alignment horizontal="left"/>
    </xf>
    <xf numFmtId="3" fontId="0" fillId="36" borderId="11" xfId="0" applyNumberFormat="1" applyFont="1" applyFill="1" applyBorder="1" applyAlignment="1">
      <alignment horizontal="left"/>
    </xf>
    <xf numFmtId="0" fontId="0" fillId="36" borderId="13" xfId="0" applyFont="1" applyFill="1" applyBorder="1" applyAlignment="1">
      <alignment horizontal="left"/>
    </xf>
    <xf numFmtId="3" fontId="0" fillId="36" borderId="28" xfId="0" applyNumberFormat="1" applyFill="1" applyBorder="1" applyAlignment="1">
      <alignment horizontal="left"/>
    </xf>
    <xf numFmtId="3" fontId="0" fillId="36" borderId="28" xfId="0" applyNumberFormat="1" applyFont="1" applyFill="1" applyBorder="1" applyAlignment="1">
      <alignment horizontal="left"/>
    </xf>
    <xf numFmtId="3" fontId="0" fillId="36" borderId="10" xfId="0" applyNumberFormat="1" applyFont="1" applyFill="1" applyBorder="1" applyAlignment="1">
      <alignment horizontal="left"/>
    </xf>
    <xf numFmtId="3" fontId="0" fillId="36" borderId="22" xfId="0" applyNumberFormat="1" applyFont="1" applyFill="1" applyBorder="1" applyAlignment="1">
      <alignment horizontal="left"/>
    </xf>
    <xf numFmtId="3" fontId="0" fillId="36" borderId="20" xfId="0" applyNumberFormat="1" applyFill="1" applyBorder="1" applyAlignment="1">
      <alignment horizontal="left"/>
    </xf>
    <xf numFmtId="0" fontId="0" fillId="36" borderId="13" xfId="0" applyFont="1" applyFill="1" applyBorder="1" applyAlignment="1">
      <alignment/>
    </xf>
    <xf numFmtId="2" fontId="0" fillId="36" borderId="22" xfId="0" applyNumberFormat="1" applyFill="1" applyBorder="1" applyAlignment="1">
      <alignment horizontal="left"/>
    </xf>
    <xf numFmtId="2" fontId="0" fillId="36" borderId="20" xfId="0" applyNumberFormat="1" applyFill="1" applyBorder="1" applyAlignment="1">
      <alignment horizontal="left"/>
    </xf>
    <xf numFmtId="0" fontId="0" fillId="35" borderId="15" xfId="0" applyFill="1" applyBorder="1" applyAlignment="1">
      <alignment horizontal="right"/>
    </xf>
    <xf numFmtId="0" fontId="0" fillId="35" borderId="27" xfId="0" applyFill="1" applyBorder="1" applyAlignment="1">
      <alignment horizontal="right"/>
    </xf>
    <xf numFmtId="3" fontId="0" fillId="35" borderId="29" xfId="0" applyNumberFormat="1" applyFont="1" applyFill="1" applyBorder="1" applyAlignment="1">
      <alignment/>
    </xf>
    <xf numFmtId="3" fontId="0" fillId="35" borderId="12" xfId="0" applyNumberFormat="1" applyFont="1" applyFill="1" applyBorder="1" applyAlignment="1">
      <alignment horizontal="right"/>
    </xf>
    <xf numFmtId="2" fontId="0" fillId="35" borderId="26" xfId="0" applyNumberFormat="1" applyFont="1" applyFill="1" applyBorder="1" applyAlignment="1">
      <alignment/>
    </xf>
    <xf numFmtId="3" fontId="0" fillId="35" borderId="21" xfId="0" applyNumberFormat="1" applyFont="1" applyFill="1" applyBorder="1" applyAlignment="1">
      <alignment/>
    </xf>
    <xf numFmtId="3" fontId="0" fillId="35" borderId="18" xfId="0" applyNumberFormat="1" applyFont="1" applyFill="1" applyBorder="1" applyAlignment="1">
      <alignment/>
    </xf>
    <xf numFmtId="3" fontId="0" fillId="35" borderId="15" xfId="0" applyNumberFormat="1" applyFont="1" applyFill="1" applyBorder="1" applyAlignment="1">
      <alignment/>
    </xf>
    <xf numFmtId="2" fontId="0" fillId="35" borderId="21" xfId="0" applyNumberFormat="1" applyFont="1" applyFill="1" applyBorder="1" applyAlignment="1">
      <alignment/>
    </xf>
    <xf numFmtId="0" fontId="0" fillId="35" borderId="12" xfId="0" applyFill="1" applyBorder="1" applyAlignment="1">
      <alignment horizontal="right"/>
    </xf>
    <xf numFmtId="0" fontId="0" fillId="35" borderId="10" xfId="0" applyFill="1" applyBorder="1" applyAlignment="1">
      <alignment horizontal="right"/>
    </xf>
    <xf numFmtId="0" fontId="0" fillId="35" borderId="13" xfId="0" applyFill="1" applyBorder="1" applyAlignment="1">
      <alignment horizontal="right"/>
    </xf>
    <xf numFmtId="0" fontId="9" fillId="35" borderId="10" xfId="3" applyFill="1" applyBorder="1" applyAlignment="1">
      <alignment horizontal="right"/>
    </xf>
    <xf numFmtId="0" fontId="9" fillId="35" borderId="13" xfId="3" applyFill="1" applyBorder="1" applyAlignment="1">
      <alignment horizontal="right"/>
    </xf>
    <xf numFmtId="3" fontId="9" fillId="35" borderId="28" xfId="3" applyNumberFormat="1" applyFill="1" applyBorder="1" applyAlignment="1">
      <alignment/>
    </xf>
    <xf numFmtId="3" fontId="9" fillId="35" borderId="11" xfId="3" applyNumberFormat="1" applyFill="1" applyBorder="1" applyAlignment="1">
      <alignment horizontal="right"/>
    </xf>
    <xf numFmtId="2" fontId="9" fillId="35" borderId="22" xfId="3" applyNumberFormat="1" applyFill="1" applyBorder="1" applyAlignment="1">
      <alignment/>
    </xf>
    <xf numFmtId="3" fontId="9" fillId="35" borderId="20" xfId="3" applyNumberFormat="1" applyFill="1" applyBorder="1" applyAlignment="1">
      <alignment/>
    </xf>
    <xf numFmtId="3" fontId="9" fillId="35" borderId="14" xfId="3" applyNumberFormat="1" applyFill="1" applyBorder="1" applyAlignment="1">
      <alignment/>
    </xf>
    <xf numFmtId="3" fontId="9" fillId="35" borderId="10" xfId="3" applyNumberFormat="1" applyFill="1" applyBorder="1" applyAlignment="1">
      <alignment/>
    </xf>
    <xf numFmtId="2" fontId="9" fillId="35" borderId="20" xfId="3" applyNumberFormat="1" applyFill="1" applyBorder="1" applyAlignment="1">
      <alignment/>
    </xf>
    <xf numFmtId="0" fontId="9" fillId="0" borderId="0" xfId="3" applyAlignment="1">
      <alignment/>
    </xf>
    <xf numFmtId="0" fontId="9" fillId="35" borderId="11" xfId="3" applyFill="1" applyBorder="1" applyAlignment="1">
      <alignment horizontal="right"/>
    </xf>
    <xf numFmtId="0" fontId="8" fillId="38" borderId="27" xfId="0" applyFont="1" applyFill="1" applyBorder="1" applyAlignment="1">
      <alignment horizontal="right"/>
    </xf>
    <xf numFmtId="0" fontId="8" fillId="38" borderId="13" xfId="0" applyFont="1" applyFill="1" applyBorder="1" applyAlignment="1">
      <alignment horizontal="right"/>
    </xf>
    <xf numFmtId="0" fontId="8" fillId="35" borderId="30" xfId="2" applyFont="1" applyFill="1" applyBorder="1" applyAlignment="1">
      <alignment horizontal="center"/>
    </xf>
    <xf numFmtId="0" fontId="1" fillId="35" borderId="30" xfId="2" applyFill="1" applyBorder="1" applyAlignment="1">
      <alignment horizontal="center"/>
    </xf>
    <xf numFmtId="0" fontId="1" fillId="35" borderId="29" xfId="2" applyFill="1" applyBorder="1" applyAlignment="1">
      <alignment horizontal="left"/>
    </xf>
    <xf numFmtId="0" fontId="1" fillId="37" borderId="28" xfId="2" applyFill="1" applyBorder="1" applyAlignment="1">
      <alignment horizontal="left"/>
    </xf>
    <xf numFmtId="2" fontId="1" fillId="37" borderId="28" xfId="2" applyNumberFormat="1" applyFont="1" applyFill="1" applyBorder="1" applyAlignment="1">
      <alignment horizontal="left"/>
    </xf>
    <xf numFmtId="0" fontId="1" fillId="35" borderId="28" xfId="2" applyFill="1" applyBorder="1" applyAlignment="1">
      <alignment horizontal="left"/>
    </xf>
    <xf numFmtId="0" fontId="1" fillId="38" borderId="30" xfId="0" applyFont="1" applyFill="1" applyBorder="1" applyAlignment="1">
      <alignment vertical="top" wrapText="1"/>
    </xf>
    <xf numFmtId="2" fontId="1" fillId="37" borderId="28" xfId="2" applyNumberFormat="1" applyFill="1" applyBorder="1" applyAlignment="1">
      <alignment horizontal="left"/>
    </xf>
    <xf numFmtId="0" fontId="1" fillId="36" borderId="28" xfId="2" applyFill="1" applyBorder="1" applyAlignment="1">
      <alignment/>
    </xf>
    <xf numFmtId="0" fontId="1" fillId="36" borderId="28" xfId="2" applyFill="1" applyBorder="1" applyAlignment="1">
      <alignment horizontal="left"/>
    </xf>
    <xf numFmtId="0" fontId="1" fillId="35" borderId="30" xfId="2" applyFont="1" applyFill="1" applyBorder="1" applyAlignment="1">
      <alignment horizontal="center"/>
    </xf>
    <xf numFmtId="0" fontId="1" fillId="37" borderId="28" xfId="2" applyFont="1" applyFill="1" applyBorder="1" applyAlignment="1">
      <alignment horizontal="left"/>
    </xf>
    <xf numFmtId="0" fontId="0" fillId="36" borderId="28" xfId="2" applyFont="1" applyFill="1" applyBorder="1" applyAlignment="1">
      <alignment horizontal="left"/>
    </xf>
    <xf numFmtId="0" fontId="1" fillId="35" borderId="30" xfId="2" applyFont="1" applyFill="1" applyBorder="1" applyAlignment="1">
      <alignment horizontal="center"/>
    </xf>
    <xf numFmtId="0" fontId="1" fillId="35" borderId="28" xfId="1" applyFill="1" applyBorder="1" applyAlignment="1">
      <alignment horizontal="left"/>
    </xf>
    <xf numFmtId="0" fontId="1" fillId="38" borderId="29" xfId="0" applyFont="1" applyFill="1" applyBorder="1" applyAlignment="1">
      <alignment vertical="top" wrapText="1"/>
    </xf>
    <xf numFmtId="0" fontId="1" fillId="35" borderId="30" xfId="1" applyFill="1" applyBorder="1" applyAlignment="1">
      <alignment horizontal="center"/>
    </xf>
    <xf numFmtId="2" fontId="1" fillId="37" borderId="13" xfId="0" applyNumberFormat="1" applyFont="1" applyFill="1" applyBorder="1" applyAlignment="1">
      <alignment horizontal="left"/>
    </xf>
    <xf numFmtId="3" fontId="0" fillId="35" borderId="12" xfId="0" applyNumberFormat="1" applyFill="1" applyBorder="1" applyAlignment="1">
      <alignment horizontal="right"/>
    </xf>
    <xf numFmtId="2" fontId="0" fillId="35" borderId="26" xfId="0" applyNumberFormat="1" applyFill="1" applyBorder="1" applyAlignment="1">
      <alignment/>
    </xf>
    <xf numFmtId="3" fontId="0" fillId="35" borderId="29" xfId="0" applyNumberFormat="1" applyFill="1" applyBorder="1" applyAlignment="1">
      <alignment/>
    </xf>
    <xf numFmtId="0" fontId="0" fillId="33" borderId="10" xfId="3" applyFont="1" applyFill="1" applyBorder="1" applyAlignment="1">
      <alignment/>
    </xf>
    <xf numFmtId="0" fontId="0" fillId="33" borderId="13" xfId="3" applyFont="1" applyFill="1" applyBorder="1" applyAlignment="1">
      <alignment/>
    </xf>
    <xf numFmtId="0" fontId="0" fillId="33" borderId="37" xfId="3" applyFont="1" applyFill="1" applyBorder="1" applyAlignment="1">
      <alignment/>
    </xf>
    <xf numFmtId="2" fontId="0" fillId="39" borderId="35" xfId="3" applyNumberFormat="1" applyFont="1" applyFill="1" applyBorder="1" applyAlignment="1">
      <alignment/>
    </xf>
    <xf numFmtId="2" fontId="0" fillId="39" borderId="19" xfId="3" applyNumberFormat="1" applyFont="1" applyFill="1" applyBorder="1" applyAlignment="1">
      <alignment/>
    </xf>
    <xf numFmtId="2" fontId="0" fillId="39" borderId="24" xfId="3" applyNumberFormat="1" applyFont="1" applyFill="1" applyBorder="1" applyAlignment="1">
      <alignment/>
    </xf>
    <xf numFmtId="3" fontId="0" fillId="39" borderId="23" xfId="3" applyNumberFormat="1" applyFont="1" applyFill="1" applyBorder="1" applyAlignment="1">
      <alignment/>
    </xf>
    <xf numFmtId="3" fontId="0" fillId="34" borderId="35" xfId="3" applyNumberFormat="1" applyFont="1" applyFill="1" applyBorder="1" applyAlignment="1">
      <alignment/>
    </xf>
    <xf numFmtId="3" fontId="0" fillId="34" borderId="19" xfId="3" applyNumberFormat="1" applyFont="1" applyFill="1" applyBorder="1" applyAlignment="1">
      <alignment/>
    </xf>
    <xf numFmtId="3" fontId="0" fillId="34" borderId="30" xfId="3" applyNumberFormat="1" applyFont="1" applyFill="1" applyBorder="1" applyAlignment="1">
      <alignment/>
    </xf>
    <xf numFmtId="2" fontId="0" fillId="39" borderId="23" xfId="3" applyNumberFormat="1" applyFont="1" applyFill="1" applyBorder="1" applyAlignment="1">
      <alignment/>
    </xf>
    <xf numFmtId="3" fontId="0" fillId="34" borderId="29" xfId="3" applyNumberFormat="1" applyFont="1" applyFill="1" applyBorder="1" applyAlignment="1">
      <alignment/>
    </xf>
    <xf numFmtId="3" fontId="1" fillId="37" borderId="22" xfId="0" applyNumberFormat="1" applyFont="1" applyFill="1" applyBorder="1" applyAlignment="1">
      <alignment horizontal="right"/>
    </xf>
    <xf numFmtId="3" fontId="1" fillId="37" borderId="20" xfId="0" applyNumberFormat="1" applyFont="1" applyFill="1" applyBorder="1" applyAlignment="1">
      <alignment horizontal="right"/>
    </xf>
    <xf numFmtId="3" fontId="1" fillId="37" borderId="14" xfId="0" applyNumberFormat="1" applyFont="1" applyFill="1" applyBorder="1" applyAlignment="1">
      <alignment horizontal="right"/>
    </xf>
    <xf numFmtId="3" fontId="1" fillId="37" borderId="10" xfId="0" applyNumberFormat="1" applyFont="1" applyFill="1" applyBorder="1" applyAlignment="1">
      <alignment horizontal="right"/>
    </xf>
    <xf numFmtId="3" fontId="1" fillId="37" borderId="14" xfId="0" applyNumberFormat="1" applyFont="1" applyFill="1" applyBorder="1" applyAlignment="1">
      <alignment horizontal="right"/>
    </xf>
    <xf numFmtId="3" fontId="1" fillId="37" borderId="10" xfId="0" applyNumberFormat="1" applyFont="1" applyFill="1" applyBorder="1" applyAlignment="1">
      <alignment horizontal="right"/>
    </xf>
    <xf numFmtId="0" fontId="1" fillId="38" borderId="27" xfId="1" applyFill="1" applyBorder="1" applyAlignment="1">
      <alignment/>
    </xf>
    <xf numFmtId="0" fontId="1" fillId="38" borderId="12" xfId="1" applyFill="1" applyBorder="1" applyAlignment="1">
      <alignment/>
    </xf>
    <xf numFmtId="0" fontId="1" fillId="38" borderId="11" xfId="1" applyFill="1" applyBorder="1" applyAlignment="1">
      <alignment/>
    </xf>
    <xf numFmtId="0" fontId="1" fillId="38" borderId="31" xfId="1" applyFill="1" applyBorder="1" applyAlignment="1">
      <alignment/>
    </xf>
    <xf numFmtId="0" fontId="1" fillId="38" borderId="19" xfId="1" applyFill="1" applyBorder="1" applyAlignment="1">
      <alignment/>
    </xf>
    <xf numFmtId="0" fontId="1" fillId="38"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8" borderId="38" xfId="0" applyFont="1" applyFill="1" applyBorder="1" applyAlignment="1">
      <alignment/>
    </xf>
    <xf numFmtId="0" fontId="8" fillId="38" borderId="39" xfId="0" applyFont="1" applyFill="1" applyBorder="1" applyAlignment="1">
      <alignment/>
    </xf>
    <xf numFmtId="0" fontId="8" fillId="38" borderId="40" xfId="0" applyFont="1" applyFill="1" applyBorder="1" applyAlignment="1">
      <alignment horizontal="right"/>
    </xf>
    <xf numFmtId="0" fontId="8" fillId="35" borderId="41" xfId="2" applyFont="1" applyFill="1" applyBorder="1" applyAlignment="1">
      <alignment horizontal="center"/>
    </xf>
    <xf numFmtId="0" fontId="8" fillId="41" borderId="38" xfId="0" applyFont="1" applyFill="1" applyBorder="1" applyAlignment="1">
      <alignment/>
    </xf>
    <xf numFmtId="0" fontId="8" fillId="41" borderId="42" xfId="0" applyFont="1" applyFill="1" applyBorder="1" applyAlignment="1">
      <alignment/>
    </xf>
    <xf numFmtId="0" fontId="8" fillId="39" borderId="38" xfId="0" applyFont="1" applyFill="1" applyBorder="1" applyAlignment="1">
      <alignment/>
    </xf>
    <xf numFmtId="0" fontId="8" fillId="39" borderId="39" xfId="0" applyFont="1" applyFill="1" applyBorder="1" applyAlignment="1">
      <alignment/>
    </xf>
    <xf numFmtId="0" fontId="8" fillId="39" borderId="42" xfId="0" applyFont="1" applyFill="1" applyBorder="1" applyAlignment="1">
      <alignment/>
    </xf>
    <xf numFmtId="0" fontId="8" fillId="34" borderId="38" xfId="0" applyFont="1" applyFill="1" applyBorder="1" applyAlignment="1">
      <alignment/>
    </xf>
    <xf numFmtId="0" fontId="8" fillId="34" borderId="39" xfId="0" applyFont="1" applyFill="1" applyBorder="1" applyAlignment="1">
      <alignment/>
    </xf>
    <xf numFmtId="0" fontId="8" fillId="38" borderId="33" xfId="0" applyFont="1" applyFill="1" applyBorder="1" applyAlignment="1">
      <alignment/>
    </xf>
    <xf numFmtId="0" fontId="0" fillId="35" borderId="43" xfId="0" applyFill="1" applyBorder="1" applyAlignment="1">
      <alignment horizontal="right"/>
    </xf>
    <xf numFmtId="0" fontId="1" fillId="37" borderId="34" xfId="0" applyFont="1" applyFill="1" applyBorder="1" applyAlignment="1">
      <alignment/>
    </xf>
    <xf numFmtId="2" fontId="0" fillId="37" borderId="34" xfId="0" applyNumberFormat="1" applyFont="1" applyFill="1" applyBorder="1" applyAlignment="1">
      <alignment horizontal="right"/>
    </xf>
    <xf numFmtId="0" fontId="0" fillId="35" borderId="34" xfId="0" applyFont="1" applyFill="1" applyBorder="1" applyAlignment="1">
      <alignment horizontal="right"/>
    </xf>
    <xf numFmtId="0" fontId="7" fillId="38" borderId="33" xfId="1" applyFont="1" applyFill="1" applyBorder="1" applyAlignment="1">
      <alignment/>
    </xf>
    <xf numFmtId="0" fontId="1" fillId="38" borderId="44" xfId="0" applyFont="1" applyFill="1" applyBorder="1" applyAlignment="1">
      <alignment/>
    </xf>
    <xf numFmtId="0" fontId="0" fillId="35" borderId="34" xfId="0" applyFill="1" applyBorder="1" applyAlignment="1">
      <alignment horizontal="right"/>
    </xf>
    <xf numFmtId="2" fontId="1" fillId="37" borderId="34" xfId="0" applyNumberFormat="1" applyFont="1" applyFill="1" applyBorder="1" applyAlignment="1">
      <alignment horizontal="right"/>
    </xf>
    <xf numFmtId="0" fontId="0" fillId="36" borderId="34" xfId="0" applyFont="1" applyFill="1" applyBorder="1" applyAlignment="1">
      <alignment/>
    </xf>
    <xf numFmtId="0" fontId="0" fillId="36" borderId="34" xfId="0" applyFont="1" applyFill="1" applyBorder="1" applyAlignment="1">
      <alignment horizontal="right"/>
    </xf>
    <xf numFmtId="0" fontId="0" fillId="35" borderId="34" xfId="5" applyFill="1" applyBorder="1" applyAlignment="1">
      <alignment horizontal="right"/>
    </xf>
    <xf numFmtId="0" fontId="9" fillId="35" borderId="34" xfId="3" applyFill="1" applyBorder="1" applyAlignment="1">
      <alignment horizontal="right"/>
    </xf>
    <xf numFmtId="0" fontId="0" fillId="36" borderId="34" xfId="0" applyFont="1" applyFill="1" applyBorder="1" applyAlignment="1">
      <alignment horizontal="left"/>
    </xf>
    <xf numFmtId="0" fontId="0" fillId="35" borderId="43" xfId="5" applyFill="1" applyBorder="1" applyAlignment="1">
      <alignment horizontal="right"/>
    </xf>
    <xf numFmtId="0" fontId="1" fillId="35" borderId="34" xfId="1" applyFill="1" applyBorder="1" applyAlignment="1">
      <alignment horizontal="right"/>
    </xf>
    <xf numFmtId="0" fontId="7" fillId="38" borderId="32" xfId="0" applyFont="1" applyFill="1" applyBorder="1" applyAlignment="1">
      <alignment/>
    </xf>
    <xf numFmtId="0" fontId="0" fillId="33" borderId="34" xfId="3" applyFont="1" applyFill="1" applyBorder="1" applyAlignment="1">
      <alignment/>
    </xf>
    <xf numFmtId="0" fontId="0" fillId="33" borderId="34" xfId="0" applyFill="1" applyBorder="1" applyAlignment="1">
      <alignment/>
    </xf>
    <xf numFmtId="0" fontId="1" fillId="35" borderId="45" xfId="1" applyFill="1" applyBorder="1" applyAlignment="1">
      <alignment horizontal="right"/>
    </xf>
    <xf numFmtId="0" fontId="1" fillId="35" borderId="46" xfId="1" applyFill="1" applyBorder="1" applyAlignment="1">
      <alignment horizontal="right"/>
    </xf>
    <xf numFmtId="0" fontId="1" fillId="35" borderId="47" xfId="1" applyFill="1" applyBorder="1" applyAlignment="1">
      <alignment horizontal="right"/>
    </xf>
    <xf numFmtId="0" fontId="1" fillId="35" borderId="48" xfId="1" applyFill="1" applyBorder="1" applyAlignment="1">
      <alignment horizontal="left"/>
    </xf>
    <xf numFmtId="2" fontId="1" fillId="35" borderId="48" xfId="1" applyNumberFormat="1" applyFill="1" applyBorder="1" applyAlignment="1">
      <alignment/>
    </xf>
    <xf numFmtId="3" fontId="1" fillId="35" borderId="49" xfId="1" applyNumberFormat="1" applyFill="1" applyBorder="1" applyAlignment="1">
      <alignment horizontal="right"/>
    </xf>
    <xf numFmtId="2" fontId="1" fillId="35" borderId="50" xfId="1" applyNumberFormat="1" applyFill="1" applyBorder="1" applyAlignment="1">
      <alignment/>
    </xf>
    <xf numFmtId="2" fontId="1" fillId="35" borderId="51" xfId="1" applyNumberFormat="1" applyFill="1" applyBorder="1" applyAlignment="1">
      <alignment/>
    </xf>
    <xf numFmtId="2" fontId="1" fillId="35" borderId="52" xfId="1" applyNumberFormat="1" applyFill="1" applyBorder="1" applyAlignment="1">
      <alignment/>
    </xf>
    <xf numFmtId="2" fontId="1" fillId="35" borderId="46" xfId="1" applyNumberFormat="1" applyFill="1" applyBorder="1" applyAlignment="1">
      <alignment/>
    </xf>
    <xf numFmtId="0" fontId="1" fillId="35" borderId="41" xfId="1" applyFill="1" applyBorder="1" applyAlignment="1">
      <alignment horizontal="right"/>
    </xf>
    <xf numFmtId="0" fontId="7" fillId="38" borderId="30" xfId="0" applyFont="1" applyFill="1" applyBorder="1" applyAlignment="1">
      <alignment/>
    </xf>
    <xf numFmtId="0" fontId="1" fillId="33" borderId="24" xfId="0" applyFont="1" applyFill="1" applyBorder="1" applyAlignment="1">
      <alignment/>
    </xf>
    <xf numFmtId="0" fontId="0" fillId="33" borderId="24" xfId="0" applyFill="1" applyBorder="1" applyAlignment="1">
      <alignment horizontal="right"/>
    </xf>
    <xf numFmtId="0" fontId="1" fillId="33" borderId="24" xfId="0" applyFont="1" applyFill="1" applyBorder="1" applyAlignment="1">
      <alignment/>
    </xf>
    <xf numFmtId="2" fontId="0" fillId="33" borderId="24" xfId="0" applyNumberFormat="1" applyFont="1" applyFill="1" applyBorder="1" applyAlignment="1">
      <alignment horizontal="right"/>
    </xf>
    <xf numFmtId="0" fontId="0" fillId="33" borderId="24" xfId="0" applyFont="1" applyFill="1" applyBorder="1" applyAlignment="1">
      <alignment horizontal="right"/>
    </xf>
    <xf numFmtId="0" fontId="7" fillId="33" borderId="24" xfId="1" applyFont="1" applyFill="1" applyBorder="1" applyAlignment="1">
      <alignment/>
    </xf>
    <xf numFmtId="2" fontId="1" fillId="33" borderId="24" xfId="0" applyNumberFormat="1" applyFont="1" applyFill="1" applyBorder="1" applyAlignment="1">
      <alignment horizontal="right"/>
    </xf>
    <xf numFmtId="0" fontId="0" fillId="33" borderId="24" xfId="0" applyFont="1" applyFill="1" applyBorder="1" applyAlignment="1">
      <alignment/>
    </xf>
    <xf numFmtId="0" fontId="0" fillId="33" borderId="24" xfId="5" applyFill="1" applyBorder="1" applyAlignment="1">
      <alignment horizontal="right"/>
    </xf>
    <xf numFmtId="0" fontId="9" fillId="33" borderId="24" xfId="3" applyFill="1" applyBorder="1" applyAlignment="1">
      <alignment horizontal="right"/>
    </xf>
    <xf numFmtId="0" fontId="0" fillId="33" borderId="24" xfId="0" applyFont="1" applyFill="1" applyBorder="1" applyAlignment="1">
      <alignment horizontal="left"/>
    </xf>
    <xf numFmtId="0" fontId="0" fillId="33" borderId="24" xfId="3" applyFont="1" applyFill="1" applyBorder="1" applyAlignment="1">
      <alignment horizontal="left"/>
    </xf>
    <xf numFmtId="0" fontId="9" fillId="33" borderId="24" xfId="3" applyFill="1" applyBorder="1" applyAlignment="1">
      <alignment horizontal="left"/>
    </xf>
    <xf numFmtId="0" fontId="0" fillId="33" borderId="30" xfId="0" applyFill="1" applyBorder="1" applyAlignment="1">
      <alignment horizontal="right"/>
    </xf>
    <xf numFmtId="0" fontId="1" fillId="33" borderId="30" xfId="0" applyFont="1" applyFill="1" applyBorder="1" applyAlignment="1">
      <alignment/>
    </xf>
    <xf numFmtId="2" fontId="0" fillId="33" borderId="30" xfId="0" applyNumberFormat="1" applyFont="1" applyFill="1" applyBorder="1" applyAlignment="1">
      <alignment horizontal="right"/>
    </xf>
    <xf numFmtId="0" fontId="0" fillId="33" borderId="30" xfId="0" applyFont="1" applyFill="1" applyBorder="1" applyAlignment="1">
      <alignment horizontal="right"/>
    </xf>
    <xf numFmtId="0" fontId="7" fillId="33" borderId="30" xfId="1" applyFont="1" applyFill="1" applyBorder="1" applyAlignment="1">
      <alignment/>
    </xf>
    <xf numFmtId="0" fontId="1" fillId="33" borderId="30" xfId="0" applyFont="1" applyFill="1" applyBorder="1" applyAlignment="1">
      <alignment/>
    </xf>
    <xf numFmtId="2" fontId="1" fillId="33" borderId="30" xfId="0" applyNumberFormat="1" applyFont="1" applyFill="1" applyBorder="1" applyAlignment="1">
      <alignment horizontal="right"/>
    </xf>
    <xf numFmtId="0" fontId="0" fillId="33" borderId="30" xfId="0" applyFont="1" applyFill="1" applyBorder="1" applyAlignment="1">
      <alignment/>
    </xf>
    <xf numFmtId="0" fontId="0" fillId="33" borderId="30" xfId="5" applyFill="1" applyBorder="1" applyAlignment="1">
      <alignment horizontal="right"/>
    </xf>
    <xf numFmtId="0" fontId="9" fillId="33" borderId="30" xfId="3" applyFill="1" applyBorder="1" applyAlignment="1">
      <alignment horizontal="right"/>
    </xf>
    <xf numFmtId="0" fontId="0" fillId="33" borderId="30" xfId="0" applyFont="1" applyFill="1" applyBorder="1" applyAlignment="1">
      <alignment horizontal="left"/>
    </xf>
    <xf numFmtId="0" fontId="0" fillId="33" borderId="30" xfId="3" applyFont="1" applyFill="1" applyBorder="1" applyAlignment="1">
      <alignment horizontal="left"/>
    </xf>
    <xf numFmtId="0" fontId="9" fillId="33" borderId="30" xfId="3" applyFill="1" applyBorder="1" applyAlignment="1">
      <alignment horizontal="left"/>
    </xf>
    <xf numFmtId="0" fontId="0" fillId="34" borderId="11" xfId="0" applyFont="1" applyFill="1" applyBorder="1" applyAlignment="1">
      <alignment/>
    </xf>
    <xf numFmtId="3" fontId="0" fillId="35" borderId="11" xfId="0" applyNumberFormat="1" applyFont="1" applyFill="1" applyBorder="1" applyAlignment="1">
      <alignment/>
    </xf>
    <xf numFmtId="9" fontId="1" fillId="37" borderId="33" xfId="0" applyNumberFormat="1" applyFont="1" applyFill="1" applyBorder="1" applyAlignment="1">
      <alignment horizontal="right"/>
    </xf>
    <xf numFmtId="3" fontId="1" fillId="37" borderId="33" xfId="0" applyNumberFormat="1" applyFont="1" applyFill="1" applyBorder="1" applyAlignment="1">
      <alignment horizontal="right"/>
    </xf>
    <xf numFmtId="3" fontId="0" fillId="36" borderId="33" xfId="0" applyNumberFormat="1" applyFill="1" applyBorder="1" applyAlignment="1">
      <alignment horizontal="right"/>
    </xf>
    <xf numFmtId="3" fontId="0" fillId="35" borderId="11" xfId="5" applyNumberFormat="1" applyFill="1" applyBorder="1" applyAlignment="1">
      <alignment/>
    </xf>
    <xf numFmtId="3" fontId="9" fillId="35" borderId="11" xfId="3" applyNumberFormat="1" applyFill="1" applyBorder="1" applyAlignment="1">
      <alignment/>
    </xf>
    <xf numFmtId="3" fontId="0" fillId="34" borderId="12" xfId="3" applyNumberFormat="1" applyFont="1" applyFill="1" applyBorder="1" applyAlignment="1">
      <alignment/>
    </xf>
    <xf numFmtId="3" fontId="0" fillId="35" borderId="12" xfId="5" applyNumberFormat="1" applyFont="1" applyFill="1" applyBorder="1" applyAlignment="1">
      <alignment/>
    </xf>
    <xf numFmtId="9" fontId="1" fillId="37" borderId="11" xfId="0" applyNumberFormat="1" applyFont="1" applyFill="1" applyBorder="1" applyAlignment="1">
      <alignment horizontal="right"/>
    </xf>
    <xf numFmtId="3" fontId="0" fillId="35" borderId="12" xfId="0" applyNumberFormat="1" applyFont="1" applyFill="1" applyBorder="1" applyAlignment="1">
      <alignment/>
    </xf>
    <xf numFmtId="0" fontId="1" fillId="34" borderId="28" xfId="0" applyFont="1" applyFill="1" applyBorder="1" applyAlignment="1">
      <alignment/>
    </xf>
    <xf numFmtId="0" fontId="0" fillId="35" borderId="28" xfId="0" applyFont="1" applyFill="1" applyBorder="1" applyAlignment="1">
      <alignment horizontal="right"/>
    </xf>
    <xf numFmtId="0" fontId="1" fillId="37" borderId="28" xfId="0" applyFont="1" applyFill="1" applyBorder="1" applyAlignment="1">
      <alignment/>
    </xf>
    <xf numFmtId="0" fontId="0" fillId="35" borderId="28" xfId="5" applyFill="1" applyBorder="1" applyAlignment="1">
      <alignment horizontal="right"/>
    </xf>
    <xf numFmtId="0" fontId="9" fillId="35" borderId="28" xfId="3" applyFill="1" applyBorder="1" applyAlignment="1">
      <alignment horizontal="right"/>
    </xf>
    <xf numFmtId="0" fontId="0" fillId="34" borderId="28" xfId="3" applyFont="1" applyFill="1" applyBorder="1" applyAlignment="1">
      <alignment/>
    </xf>
    <xf numFmtId="0" fontId="0" fillId="34" borderId="28" xfId="0" applyFill="1" applyBorder="1" applyAlignment="1">
      <alignment/>
    </xf>
    <xf numFmtId="0" fontId="0" fillId="35" borderId="28" xfId="0" applyFill="1" applyBorder="1" applyAlignment="1">
      <alignment horizontal="right"/>
    </xf>
    <xf numFmtId="0" fontId="1" fillId="35" borderId="48" xfId="1" applyFill="1" applyBorder="1" applyAlignment="1">
      <alignment horizontal="right"/>
    </xf>
    <xf numFmtId="3" fontId="1" fillId="37" borderId="33" xfId="0" applyNumberFormat="1" applyFont="1" applyFill="1" applyBorder="1" applyAlignment="1">
      <alignment horizontal="right"/>
    </xf>
    <xf numFmtId="3" fontId="0" fillId="36" borderId="11" xfId="0" applyNumberFormat="1" applyFont="1" applyFill="1" applyBorder="1" applyAlignment="1">
      <alignment/>
    </xf>
    <xf numFmtId="3" fontId="1" fillId="35" borderId="11" xfId="1" applyNumberFormat="1" applyFill="1" applyBorder="1" applyAlignment="1">
      <alignment/>
    </xf>
    <xf numFmtId="3" fontId="0" fillId="34" borderId="0" xfId="3" applyNumberFormat="1" applyFont="1" applyFill="1" applyBorder="1" applyAlignment="1">
      <alignment/>
    </xf>
    <xf numFmtId="2" fontId="1" fillId="35" borderId="49" xfId="1" applyNumberFormat="1" applyFill="1" applyBorder="1" applyAlignment="1">
      <alignment/>
    </xf>
    <xf numFmtId="0" fontId="0" fillId="36" borderId="28" xfId="0" applyFont="1" applyFill="1" applyBorder="1" applyAlignment="1">
      <alignment horizontal="left"/>
    </xf>
    <xf numFmtId="0" fontId="0" fillId="36" borderId="28" xfId="0" applyFont="1" applyFill="1" applyBorder="1" applyAlignment="1">
      <alignment horizontal="right"/>
    </xf>
    <xf numFmtId="0" fontId="0" fillId="0" borderId="0" xfId="1" applyFont="1" applyFill="1" applyBorder="1" applyAlignment="1">
      <alignment horizontal="left"/>
    </xf>
    <xf numFmtId="3" fontId="0" fillId="33" borderId="30" xfId="0" applyNumberFormat="1" applyFont="1" applyFill="1" applyBorder="1" applyAlignment="1">
      <alignment/>
    </xf>
    <xf numFmtId="3" fontId="1" fillId="33" borderId="30" xfId="0" applyNumberFormat="1" applyFont="1" applyFill="1" applyBorder="1" applyAlignment="1">
      <alignment/>
    </xf>
    <xf numFmtId="9" fontId="1" fillId="33" borderId="30" xfId="0" applyNumberFormat="1" applyFont="1" applyFill="1" applyBorder="1" applyAlignment="1">
      <alignment horizontal="right"/>
    </xf>
    <xf numFmtId="3" fontId="1" fillId="33" borderId="3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3" borderId="30" xfId="5" applyNumberFormat="1" applyFill="1" applyBorder="1" applyAlignment="1">
      <alignment/>
    </xf>
    <xf numFmtId="3" fontId="9" fillId="33" borderId="30" xfId="3" applyNumberFormat="1" applyFill="1" applyBorder="1" applyAlignment="1">
      <alignment/>
    </xf>
    <xf numFmtId="3" fontId="0" fillId="33" borderId="30" xfId="0" applyNumberFormat="1" applyFont="1" applyFill="1" applyBorder="1" applyAlignment="1">
      <alignment horizontal="left"/>
    </xf>
    <xf numFmtId="3" fontId="0" fillId="33" borderId="30" xfId="3" applyNumberFormat="1" applyFont="1" applyFill="1" applyBorder="1" applyAlignment="1">
      <alignment/>
    </xf>
    <xf numFmtId="3" fontId="0" fillId="33" borderId="30" xfId="5" applyNumberFormat="1" applyFont="1" applyFill="1" applyBorder="1" applyAlignment="1">
      <alignment/>
    </xf>
    <xf numFmtId="0" fontId="1" fillId="34" borderId="28" xfId="0" applyFont="1" applyFill="1" applyBorder="1" applyAlignment="1">
      <alignment/>
    </xf>
    <xf numFmtId="2" fontId="1" fillId="35" borderId="53" xfId="1" applyNumberFormat="1" applyFill="1" applyBorder="1" applyAlignment="1">
      <alignment/>
    </xf>
    <xf numFmtId="3" fontId="1" fillId="35" borderId="53" xfId="1" applyNumberFormat="1" applyFill="1" applyBorder="1" applyAlignment="1">
      <alignment/>
    </xf>
    <xf numFmtId="0" fontId="7" fillId="38" borderId="30" xfId="1" applyFont="1" applyFill="1" applyBorder="1" applyAlignment="1">
      <alignment/>
    </xf>
    <xf numFmtId="0" fontId="0" fillId="34" borderId="24" xfId="3" applyFont="1" applyFill="1" applyBorder="1" applyAlignment="1">
      <alignment/>
    </xf>
    <xf numFmtId="0" fontId="1" fillId="35" borderId="54" xfId="1" applyFill="1" applyBorder="1" applyAlignment="1">
      <alignment horizontal="right"/>
    </xf>
    <xf numFmtId="0" fontId="7" fillId="38" borderId="24" xfId="0" applyFont="1" applyFill="1" applyBorder="1" applyAlignment="1">
      <alignment/>
    </xf>
    <xf numFmtId="0" fontId="1" fillId="34" borderId="20" xfId="0" applyFont="1" applyFill="1" applyBorder="1" applyAlignment="1">
      <alignment/>
    </xf>
    <xf numFmtId="0" fontId="0" fillId="35" borderId="20" xfId="0" applyFont="1" applyFill="1" applyBorder="1" applyAlignment="1">
      <alignment horizontal="right"/>
    </xf>
    <xf numFmtId="0" fontId="1" fillId="37" borderId="20" xfId="0" applyFont="1" applyFill="1" applyBorder="1" applyAlignment="1">
      <alignment/>
    </xf>
    <xf numFmtId="0" fontId="0" fillId="36" borderId="20" xfId="0" applyFont="1" applyFill="1" applyBorder="1" applyAlignment="1">
      <alignment horizontal="left"/>
    </xf>
    <xf numFmtId="0" fontId="0" fillId="36" borderId="20" xfId="0" applyFont="1" applyFill="1" applyBorder="1" applyAlignment="1">
      <alignment horizontal="right"/>
    </xf>
    <xf numFmtId="0" fontId="0" fillId="35" borderId="20" xfId="5" applyFill="1" applyBorder="1" applyAlignment="1">
      <alignment horizontal="right"/>
    </xf>
    <xf numFmtId="0" fontId="9" fillId="35" borderId="20" xfId="3" applyFill="1" applyBorder="1" applyAlignment="1">
      <alignment horizontal="right"/>
    </xf>
    <xf numFmtId="0" fontId="0" fillId="34" borderId="20" xfId="3" applyFont="1" applyFill="1" applyBorder="1" applyAlignment="1">
      <alignment/>
    </xf>
    <xf numFmtId="0" fontId="0" fillId="34" borderId="20" xfId="0" applyFill="1" applyBorder="1" applyAlignment="1">
      <alignment/>
    </xf>
    <xf numFmtId="0" fontId="0" fillId="35" borderId="20" xfId="0" applyFill="1" applyBorder="1" applyAlignment="1">
      <alignment horizontal="right"/>
    </xf>
    <xf numFmtId="0" fontId="1" fillId="35" borderId="55" xfId="1" applyFill="1" applyBorder="1" applyAlignment="1">
      <alignment horizontal="right"/>
    </xf>
    <xf numFmtId="3" fontId="0" fillId="34" borderId="28" xfId="3" applyNumberFormat="1" applyFont="1" applyFill="1" applyBorder="1" applyAlignment="1">
      <alignment/>
    </xf>
    <xf numFmtId="0" fontId="0" fillId="43" borderId="0" xfId="0" applyFill="1" applyBorder="1" applyAlignment="1">
      <alignment/>
    </xf>
    <xf numFmtId="0" fontId="0" fillId="43" borderId="56" xfId="0" applyFill="1" applyBorder="1" applyAlignment="1">
      <alignment/>
    </xf>
    <xf numFmtId="0" fontId="0" fillId="43" borderId="54" xfId="0" applyFill="1" applyBorder="1" applyAlignment="1">
      <alignment/>
    </xf>
    <xf numFmtId="0" fontId="0" fillId="43" borderId="24" xfId="0" applyFill="1" applyBorder="1" applyAlignment="1">
      <alignment/>
    </xf>
    <xf numFmtId="0" fontId="0" fillId="43" borderId="57" xfId="0" applyFill="1" applyBorder="1" applyAlignment="1">
      <alignment/>
    </xf>
    <xf numFmtId="0" fontId="0" fillId="43" borderId="55" xfId="0" applyFill="1" applyBorder="1" applyAlignment="1">
      <alignment/>
    </xf>
    <xf numFmtId="0" fontId="9" fillId="43" borderId="0" xfId="3" applyFont="1" applyFill="1" applyBorder="1" applyAlignment="1">
      <alignment horizontal="left"/>
    </xf>
    <xf numFmtId="0" fontId="1" fillId="43" borderId="0" xfId="0" applyFont="1" applyFill="1" applyBorder="1" applyAlignment="1">
      <alignment/>
    </xf>
    <xf numFmtId="0" fontId="0" fillId="43" borderId="0" xfId="0" applyFont="1" applyFill="1" applyBorder="1" applyAlignment="1">
      <alignment horizontal="left"/>
    </xf>
    <xf numFmtId="2" fontId="0" fillId="43" borderId="0" xfId="0" applyNumberFormat="1" applyFont="1" applyFill="1" applyBorder="1" applyAlignment="1">
      <alignment horizontal="left"/>
    </xf>
    <xf numFmtId="0" fontId="0" fillId="43" borderId="0" xfId="5" applyFont="1" applyFill="1" applyBorder="1" applyAlignment="1">
      <alignment horizontal="left"/>
    </xf>
    <xf numFmtId="2" fontId="1" fillId="43" borderId="0" xfId="0" applyNumberFormat="1" applyFont="1" applyFill="1" applyBorder="1" applyAlignment="1">
      <alignment horizontal="left"/>
    </xf>
    <xf numFmtId="0" fontId="0" fillId="43" borderId="0" xfId="3" applyFont="1" applyFill="1" applyBorder="1" applyAlignment="1">
      <alignment horizontal="left"/>
    </xf>
    <xf numFmtId="0" fontId="1" fillId="43" borderId="0" xfId="0" applyFont="1" applyFill="1" applyBorder="1" applyAlignment="1">
      <alignment horizontal="left"/>
    </xf>
    <xf numFmtId="0" fontId="0" fillId="43" borderId="0" xfId="0" applyFont="1" applyFill="1" applyBorder="1" applyAlignment="1">
      <alignment/>
    </xf>
    <xf numFmtId="0" fontId="1" fillId="43" borderId="56" xfId="0" applyFont="1" applyFill="1" applyBorder="1" applyAlignment="1">
      <alignment/>
    </xf>
    <xf numFmtId="2" fontId="0" fillId="43" borderId="57" xfId="0" applyNumberFormat="1" applyFont="1" applyFill="1" applyBorder="1" applyAlignment="1">
      <alignment horizontal="left"/>
    </xf>
    <xf numFmtId="0" fontId="1" fillId="43" borderId="58" xfId="0" applyFont="1" applyFill="1" applyBorder="1" applyAlignment="1">
      <alignment horizontal="center"/>
    </xf>
    <xf numFmtId="0" fontId="1" fillId="43" borderId="36" xfId="0" applyFont="1" applyFill="1" applyBorder="1" applyAlignment="1">
      <alignment horizontal="center"/>
    </xf>
    <xf numFmtId="0" fontId="11" fillId="33" borderId="59" xfId="0" applyFont="1" applyFill="1" applyBorder="1" applyAlignment="1">
      <alignment/>
    </xf>
    <xf numFmtId="0" fontId="11" fillId="33" borderId="34" xfId="0" applyFont="1" applyFill="1" applyBorder="1" applyAlignment="1">
      <alignment/>
    </xf>
    <xf numFmtId="0" fontId="11" fillId="33" borderId="45" xfId="0" applyFont="1" applyFill="1" applyBorder="1" applyAlignment="1">
      <alignment/>
    </xf>
    <xf numFmtId="0" fontId="0" fillId="33" borderId="40"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61"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60" xfId="0" applyBorder="1" applyAlignment="1">
      <alignment wrapText="1"/>
    </xf>
    <xf numFmtId="0" fontId="0" fillId="0" borderId="60" xfId="0" applyBorder="1" applyAlignment="1">
      <alignment/>
    </xf>
    <xf numFmtId="2" fontId="0" fillId="39" borderId="36" xfId="3" applyNumberFormat="1" applyFont="1" applyFill="1" applyBorder="1" applyAlignment="1">
      <alignment/>
    </xf>
    <xf numFmtId="2" fontId="0" fillId="39" borderId="0" xfId="3" applyNumberFormat="1" applyFont="1" applyFill="1" applyBorder="1" applyAlignment="1">
      <alignment/>
    </xf>
    <xf numFmtId="3" fontId="0" fillId="39" borderId="24" xfId="3" applyNumberFormat="1" applyFont="1" applyFill="1" applyBorder="1" applyAlignment="1">
      <alignment/>
    </xf>
    <xf numFmtId="3" fontId="0" fillId="34" borderId="36" xfId="3" applyNumberFormat="1" applyFont="1" applyFill="1" applyBorder="1" applyAlignment="1">
      <alignment/>
    </xf>
    <xf numFmtId="3" fontId="0" fillId="34" borderId="24" xfId="3" applyNumberFormat="1" applyFont="1" applyFill="1" applyBorder="1" applyAlignment="1">
      <alignment/>
    </xf>
    <xf numFmtId="0" fontId="0" fillId="33" borderId="47" xfId="0" applyFont="1" applyFill="1" applyBorder="1" applyAlignment="1">
      <alignment/>
    </xf>
    <xf numFmtId="0" fontId="0" fillId="33" borderId="43" xfId="3" applyFont="1" applyFill="1" applyBorder="1" applyAlignment="1">
      <alignment horizontal="left"/>
    </xf>
    <xf numFmtId="0" fontId="0" fillId="33" borderId="43" xfId="0" applyFont="1" applyFill="1" applyBorder="1" applyAlignment="1">
      <alignment horizontal="left"/>
    </xf>
    <xf numFmtId="0" fontId="9" fillId="33" borderId="27" xfId="3" applyFont="1" applyFill="1" applyBorder="1" applyAlignment="1">
      <alignment horizontal="left"/>
    </xf>
    <xf numFmtId="0" fontId="9" fillId="33" borderId="27" xfId="0" applyFont="1" applyFill="1" applyBorder="1" applyAlignment="1">
      <alignment horizontal="left"/>
    </xf>
    <xf numFmtId="0" fontId="1" fillId="33" borderId="41" xfId="0" applyFont="1" applyFill="1" applyBorder="1" applyAlignment="1">
      <alignment wrapText="1"/>
    </xf>
    <xf numFmtId="0" fontId="0" fillId="0" borderId="30" xfId="0" applyBorder="1" applyAlignment="1">
      <alignment/>
    </xf>
    <xf numFmtId="0" fontId="1" fillId="33" borderId="54" xfId="0" applyFont="1" applyFill="1" applyBorder="1" applyAlignment="1">
      <alignment wrapText="1"/>
    </xf>
    <xf numFmtId="0" fontId="0" fillId="0" borderId="24" xfId="0" applyBorder="1" applyAlignment="1">
      <alignment wrapText="1"/>
    </xf>
  </cellXfs>
  <cellStyles count="55">
    <cellStyle name="Normal" xfId="0"/>
    <cellStyle name="RowLevel_0" xfId="1"/>
    <cellStyle name="ColLevel_0" xfId="2"/>
    <cellStyle name="RowLevel_1" xfId="3"/>
    <cellStyle name="RowLevel_2" xfId="5"/>
    <cellStyle name="RowLevel_3" xfId="7"/>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33"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20OKXE\100%20Projects%20Running\1001%20INSPIRE%20Implementation\Monitoring%20and%20Reporting\First%20Dataset%20Inventory\Collected%20Questionnaires\Dataset%20Inventory%20Global%20Final%2019.05.2010%2015.48%20El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tial Processing"/>
      <sheetName val="Cleanup"/>
      <sheetName val="Export Preparation"/>
      <sheetName val="Export Ready List"/>
      <sheetName val="Network Services"/>
      <sheetName val="Methodology"/>
      <sheetName val="Datasets που δε Δηλώθηκαν"/>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D1">
      <selection activeCell="B9" sqref="B9"/>
    </sheetView>
  </sheetViews>
  <sheetFormatPr defaultColWidth="9.140625" defaultRowHeight="12.75"/>
  <cols>
    <col min="1" max="1" width="35.00390625" style="0" customWidth="1"/>
    <col min="2" max="2" width="46.8515625" style="0" customWidth="1"/>
    <col min="3" max="3" width="107.7109375" style="0" customWidth="1"/>
    <col min="4" max="4" width="81.7109375" style="0" customWidth="1"/>
  </cols>
  <sheetData>
    <row r="1" spans="1:4" ht="17.25">
      <c r="A1" s="459" t="s">
        <v>260</v>
      </c>
      <c r="B1" s="462">
        <v>2009</v>
      </c>
      <c r="C1" s="463"/>
      <c r="D1" s="464"/>
    </row>
    <row r="2" spans="1:4" ht="17.25">
      <c r="A2" s="460" t="s">
        <v>261</v>
      </c>
      <c r="B2" s="134" t="s">
        <v>318</v>
      </c>
      <c r="C2" s="465" t="s">
        <v>282</v>
      </c>
      <c r="D2" s="466" t="s">
        <v>265</v>
      </c>
    </row>
    <row r="3" spans="1:4" ht="17.25">
      <c r="A3" s="460" t="s">
        <v>262</v>
      </c>
      <c r="B3" s="134" t="s">
        <v>319</v>
      </c>
      <c r="C3" s="467"/>
      <c r="D3" s="467"/>
    </row>
    <row r="4" spans="1:4" ht="17.25">
      <c r="A4" s="460" t="s">
        <v>263</v>
      </c>
      <c r="B4" s="134" t="s">
        <v>320</v>
      </c>
      <c r="C4" s="467"/>
      <c r="D4" s="467"/>
    </row>
    <row r="5" spans="1:4" ht="39.75" thickBot="1">
      <c r="A5" s="461" t="s">
        <v>264</v>
      </c>
      <c r="B5" s="477" t="s">
        <v>7</v>
      </c>
      <c r="C5" s="468" t="s">
        <v>267</v>
      </c>
      <c r="D5" s="464" t="s">
        <v>266</v>
      </c>
    </row>
    <row r="7" ht="13.5" thickBot="1"/>
    <row r="8" ht="27" thickBot="1">
      <c r="C8" s="470" t="s">
        <v>281</v>
      </c>
    </row>
    <row r="9" ht="13.5" thickBot="1">
      <c r="C9" s="153"/>
    </row>
    <row r="10" ht="13.5" thickBot="1">
      <c r="C10" s="471" t="s">
        <v>268</v>
      </c>
    </row>
    <row r="11" ht="12.75">
      <c r="C11" s="153" t="s">
        <v>269</v>
      </c>
    </row>
    <row r="12" ht="12.75">
      <c r="C12" s="153" t="s">
        <v>270</v>
      </c>
    </row>
    <row r="13" ht="12.75">
      <c r="C13" s="153" t="s">
        <v>271</v>
      </c>
    </row>
    <row r="14" ht="12.75">
      <c r="C14" s="153" t="s">
        <v>272</v>
      </c>
    </row>
    <row r="15" ht="12.75">
      <c r="C15" s="153" t="s">
        <v>273</v>
      </c>
    </row>
    <row r="16" ht="12.75">
      <c r="C16" s="153" t="s">
        <v>274</v>
      </c>
    </row>
    <row r="17" ht="12.75">
      <c r="C17" s="153" t="s">
        <v>275</v>
      </c>
    </row>
    <row r="18" ht="12.75">
      <c r="C18" s="153" t="s">
        <v>276</v>
      </c>
    </row>
    <row r="19" ht="12.75">
      <c r="C19" s="153" t="s">
        <v>277</v>
      </c>
    </row>
    <row r="20" ht="12.75">
      <c r="C20" s="153" t="s">
        <v>278</v>
      </c>
    </row>
    <row r="21" ht="12.75">
      <c r="C21" s="153" t="s">
        <v>279</v>
      </c>
    </row>
    <row r="22" ht="13.5" thickBot="1">
      <c r="C22" s="469" t="s">
        <v>280</v>
      </c>
    </row>
  </sheetData>
  <sheetProtection/>
  <hyperlinks>
    <hyperlink ref="D2" r:id="rId1" display="http://publications.europa.eu/code/pdf/370000en.ht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5:V522"/>
  <sheetViews>
    <sheetView zoomScale="80" zoomScaleNormal="80" zoomScalePageLayoutView="0" workbookViewId="0" topLeftCell="A1">
      <pane xSplit="5" ySplit="12" topLeftCell="F454" activePane="bottomRight" state="frozen"/>
      <selection pane="topLeft" activeCell="A1" sqref="A1"/>
      <selection pane="topRight" activeCell="K1" sqref="K1"/>
      <selection pane="bottomLeft" activeCell="A9" sqref="A9"/>
      <selection pane="bottomRight" activeCell="H465" sqref="H465"/>
    </sheetView>
  </sheetViews>
  <sheetFormatPr defaultColWidth="9.140625" defaultRowHeight="12.75" outlineLevelRow="3" outlineLevelCol="1"/>
  <cols>
    <col min="1" max="1" width="50.57421875" style="296" customWidth="1" outlineLevel="1"/>
    <col min="2" max="2" width="4.7109375" style="297" customWidth="1" outlineLevel="1"/>
    <col min="3" max="3" width="19.57421875" style="296" customWidth="1" outlineLevel="1"/>
    <col min="4" max="4" width="66.57421875" style="296" customWidth="1" outlineLevel="1"/>
    <col min="5" max="5" width="15.00390625" style="295" customWidth="1"/>
    <col min="6" max="6" width="9.00390625" style="296" customWidth="1"/>
    <col min="7" max="7" width="10.421875" style="296" customWidth="1"/>
    <col min="8" max="8" width="12.00390625" style="296" customWidth="1"/>
    <col min="9" max="9" width="11.140625" style="296" customWidth="1"/>
    <col min="10" max="10" width="12.28125" style="296" customWidth="1"/>
    <col min="11" max="11" width="9.140625" style="296" customWidth="1"/>
    <col min="12" max="12" width="9.8515625" style="296" customWidth="1"/>
    <col min="13" max="13" width="9.00390625" style="296" customWidth="1"/>
    <col min="14" max="14" width="8.8515625" style="296" customWidth="1"/>
    <col min="15" max="15" width="9.7109375" style="296" customWidth="1"/>
    <col min="16" max="16" width="9.8515625" style="296" customWidth="1"/>
    <col min="17" max="17" width="10.7109375" style="296" bestFit="1" customWidth="1"/>
    <col min="18" max="18" width="29.8515625" style="296" customWidth="1"/>
    <col min="19" max="19" width="50.140625" style="296" customWidth="1"/>
    <col min="20" max="20" width="39.00390625" style="296" customWidth="1"/>
    <col min="21" max="21" width="9.140625" style="296" customWidth="1"/>
    <col min="22" max="22" width="59.7109375" style="296" bestFit="1" customWidth="1"/>
    <col min="23" max="16384" width="9.140625" style="296" customWidth="1"/>
  </cols>
  <sheetData>
    <row r="1" ht="12.75"/>
    <row r="2" ht="12.75"/>
    <row r="3" ht="12.75"/>
    <row r="4" ht="13.5" thickBot="1"/>
    <row r="5" spans="1:20" s="300" customFormat="1" ht="15.75">
      <c r="A5" s="315"/>
      <c r="B5" s="316"/>
      <c r="C5" s="316"/>
      <c r="D5" s="317" t="s">
        <v>70</v>
      </c>
      <c r="E5" s="318"/>
      <c r="F5" s="319" t="s">
        <v>20</v>
      </c>
      <c r="G5" s="320"/>
      <c r="H5" s="321" t="s">
        <v>72</v>
      </c>
      <c r="I5" s="322"/>
      <c r="J5" s="322"/>
      <c r="K5" s="323"/>
      <c r="L5" s="324" t="s">
        <v>73</v>
      </c>
      <c r="M5" s="325"/>
      <c r="N5" s="325"/>
      <c r="O5" s="325"/>
      <c r="P5" s="325"/>
      <c r="Q5" s="325"/>
      <c r="R5" s="482" t="s">
        <v>255</v>
      </c>
      <c r="S5" s="484" t="s">
        <v>256</v>
      </c>
      <c r="T5" s="482" t="s">
        <v>257</v>
      </c>
    </row>
    <row r="6" spans="1:20" s="301" customFormat="1" ht="47.25" customHeight="1">
      <c r="A6" s="326" t="s">
        <v>175</v>
      </c>
      <c r="B6" s="202"/>
      <c r="C6" s="202"/>
      <c r="D6" s="246" t="s">
        <v>71</v>
      </c>
      <c r="E6" s="248"/>
      <c r="F6" s="154" t="s">
        <v>19</v>
      </c>
      <c r="G6" s="154" t="s">
        <v>21</v>
      </c>
      <c r="H6" s="182"/>
      <c r="I6" s="65"/>
      <c r="J6" s="73" t="s">
        <v>159</v>
      </c>
      <c r="K6" s="135" t="s">
        <v>21</v>
      </c>
      <c r="L6" s="163" t="s">
        <v>22</v>
      </c>
      <c r="M6" s="64"/>
      <c r="N6" s="3"/>
      <c r="O6" s="163" t="s">
        <v>51</v>
      </c>
      <c r="P6" s="163" t="s">
        <v>23</v>
      </c>
      <c r="Q6" s="64" t="s">
        <v>21</v>
      </c>
      <c r="R6" s="483"/>
      <c r="S6" s="485"/>
      <c r="T6" s="483"/>
    </row>
    <row r="7" spans="1:20" s="302" customFormat="1" ht="6.75" customHeight="1" outlineLevel="1">
      <c r="A7" s="327"/>
      <c r="B7" s="222"/>
      <c r="C7" s="222"/>
      <c r="D7" s="223"/>
      <c r="E7" s="249"/>
      <c r="F7" s="224"/>
      <c r="G7" s="224"/>
      <c r="H7" s="225"/>
      <c r="I7" s="225"/>
      <c r="J7" s="226"/>
      <c r="K7" s="224"/>
      <c r="L7" s="227"/>
      <c r="M7" s="228"/>
      <c r="N7" s="229"/>
      <c r="O7" s="230"/>
      <c r="P7" s="224"/>
      <c r="Q7" s="393"/>
      <c r="R7" s="411"/>
      <c r="S7" s="358"/>
      <c r="T7" s="370"/>
    </row>
    <row r="8" spans="1:20" s="303" customFormat="1" ht="12.75" outlineLevel="1">
      <c r="A8" s="328"/>
      <c r="B8" s="29"/>
      <c r="C8" s="29"/>
      <c r="D8" s="128"/>
      <c r="E8" s="250" t="s">
        <v>64</v>
      </c>
      <c r="F8" s="156" t="s">
        <v>41</v>
      </c>
      <c r="G8" s="138" t="s">
        <v>42</v>
      </c>
      <c r="H8" s="30" t="s">
        <v>40</v>
      </c>
      <c r="I8" s="97"/>
      <c r="J8" s="75" t="s">
        <v>55</v>
      </c>
      <c r="K8" s="138" t="s">
        <v>56</v>
      </c>
      <c r="L8" s="165" t="s">
        <v>63</v>
      </c>
      <c r="M8" s="30"/>
      <c r="N8" s="28" t="s">
        <v>40</v>
      </c>
      <c r="O8" s="104" t="s">
        <v>67</v>
      </c>
      <c r="P8" s="138" t="s">
        <v>54</v>
      </c>
      <c r="Q8" s="97" t="s">
        <v>53</v>
      </c>
      <c r="R8" s="412"/>
      <c r="S8" s="359"/>
      <c r="T8" s="371"/>
    </row>
    <row r="9" spans="1:20" s="304" customFormat="1" ht="12.75" outlineLevel="1">
      <c r="A9" s="329"/>
      <c r="B9" s="12"/>
      <c r="C9" s="12"/>
      <c r="D9" s="15"/>
      <c r="E9" s="251" t="s">
        <v>65</v>
      </c>
      <c r="F9" s="139">
        <f>IF(F11&gt;0,F10/F11,0)</f>
        <v>0.5478260869565217</v>
      </c>
      <c r="G9" s="139">
        <f>IF(G11&gt;0,G10/G11,0)</f>
        <v>0.0782608695652174</v>
      </c>
      <c r="H9" s="17" t="s">
        <v>40</v>
      </c>
      <c r="I9" s="98"/>
      <c r="J9" s="76">
        <f>IF(J11&gt;0,J10/J11,0)</f>
        <v>0.9661471590870502</v>
      </c>
      <c r="K9" s="139">
        <f>IF(K11&gt;0,K10/K11,0)</f>
        <v>0.0392156862745098</v>
      </c>
      <c r="L9" s="139">
        <f>IF(L11&gt;0,L10/L11,0)</f>
        <v>0.27246376811594203</v>
      </c>
      <c r="M9" s="70"/>
      <c r="N9" s="14"/>
      <c r="O9" s="105">
        <f>IF(O11&gt;0,O10/O11,0)</f>
        <v>0.21895424836601307</v>
      </c>
      <c r="P9" s="178">
        <f>IF(P11&gt;0,P10/P11,0)</f>
        <v>0</v>
      </c>
      <c r="Q9" s="385">
        <f>IF(Q11&gt;0,Q10/Q11,0)</f>
        <v>0</v>
      </c>
      <c r="R9" s="413"/>
      <c r="S9" s="360"/>
      <c r="T9" s="372"/>
    </row>
    <row r="10" spans="1:20" s="304" customFormat="1" ht="12.75" outlineLevel="1">
      <c r="A10" s="329"/>
      <c r="B10" s="12"/>
      <c r="C10" s="12"/>
      <c r="D10" s="15"/>
      <c r="E10" s="254" t="s">
        <v>182</v>
      </c>
      <c r="F10" s="178">
        <f>F21+F362</f>
        <v>189</v>
      </c>
      <c r="G10" s="178">
        <f>G21+G362</f>
        <v>27</v>
      </c>
      <c r="H10" s="17" t="s">
        <v>40</v>
      </c>
      <c r="I10" s="98"/>
      <c r="J10" s="280">
        <f>I21</f>
        <v>41644194.26521003</v>
      </c>
      <c r="K10" s="178">
        <f>K21</f>
        <v>12</v>
      </c>
      <c r="L10" s="178">
        <f>L21+L362</f>
        <v>94</v>
      </c>
      <c r="M10" s="284"/>
      <c r="N10" s="285"/>
      <c r="O10" s="280">
        <f>O21</f>
        <v>67</v>
      </c>
      <c r="P10" s="207">
        <f>P362</f>
        <v>0</v>
      </c>
      <c r="Q10" s="403">
        <f>Q362</f>
        <v>0</v>
      </c>
      <c r="R10" s="414"/>
      <c r="S10" s="360"/>
      <c r="T10" s="372"/>
    </row>
    <row r="11" spans="1:20" s="304" customFormat="1" ht="12.75" outlineLevel="1">
      <c r="A11" s="329"/>
      <c r="B11" s="12"/>
      <c r="C11" s="12"/>
      <c r="D11" s="15"/>
      <c r="E11" s="254" t="s">
        <v>183</v>
      </c>
      <c r="F11" s="178">
        <f>$D21+$C362</f>
        <v>345</v>
      </c>
      <c r="G11" s="178">
        <f>$D21+$C362</f>
        <v>345</v>
      </c>
      <c r="H11" s="17" t="s">
        <v>40</v>
      </c>
      <c r="I11" s="98"/>
      <c r="J11" s="280">
        <f>H21</f>
        <v>43103365.645210035</v>
      </c>
      <c r="K11" s="178">
        <f>$D21</f>
        <v>306</v>
      </c>
      <c r="L11" s="178">
        <f>$D21+$C362</f>
        <v>345</v>
      </c>
      <c r="M11" s="284"/>
      <c r="N11" s="285"/>
      <c r="O11" s="280">
        <f>$D21</f>
        <v>306</v>
      </c>
      <c r="P11" s="207">
        <f>$D362</f>
        <v>0</v>
      </c>
      <c r="Q11" s="403">
        <f>$D362</f>
        <v>0</v>
      </c>
      <c r="R11" s="414"/>
      <c r="S11" s="360"/>
      <c r="T11" s="372"/>
    </row>
    <row r="12" spans="1:20" s="305" customFormat="1" ht="6.75" customHeight="1" outlineLevel="1">
      <c r="A12" s="330"/>
      <c r="B12" s="4"/>
      <c r="C12" s="4"/>
      <c r="D12" s="129"/>
      <c r="E12" s="252"/>
      <c r="F12" s="140"/>
      <c r="G12" s="147"/>
      <c r="H12" s="23"/>
      <c r="I12" s="23"/>
      <c r="J12" s="118"/>
      <c r="K12" s="140"/>
      <c r="L12" s="106"/>
      <c r="M12" s="71"/>
      <c r="N12" s="9"/>
      <c r="O12" s="77"/>
      <c r="P12" s="147"/>
      <c r="Q12" s="384"/>
      <c r="R12" s="411"/>
      <c r="S12" s="361"/>
      <c r="T12" s="373"/>
    </row>
    <row r="13" spans="1:20" s="298" customFormat="1" ht="27.75" customHeight="1">
      <c r="A13" s="331" t="s">
        <v>66</v>
      </c>
      <c r="B13" s="200"/>
      <c r="C13" s="200"/>
      <c r="D13" s="200"/>
      <c r="E13" s="208"/>
      <c r="F13" s="208"/>
      <c r="G13" s="51"/>
      <c r="H13" s="198"/>
      <c r="I13" s="51"/>
      <c r="J13" s="78"/>
      <c r="K13" s="78"/>
      <c r="L13" s="78"/>
      <c r="M13" s="51"/>
      <c r="N13" s="51"/>
      <c r="O13" s="78"/>
      <c r="P13" s="78"/>
      <c r="Q13" s="51"/>
      <c r="R13" s="374"/>
      <c r="S13" s="362"/>
      <c r="T13" s="374"/>
    </row>
    <row r="14" spans="1:20" s="301" customFormat="1" ht="13.5" customHeight="1" outlineLevel="1">
      <c r="A14" s="332" t="s">
        <v>38</v>
      </c>
      <c r="B14" s="21" t="s">
        <v>24</v>
      </c>
      <c r="C14" s="21" t="s">
        <v>18</v>
      </c>
      <c r="D14" s="22" t="s">
        <v>174</v>
      </c>
      <c r="E14" s="253"/>
      <c r="F14" s="155" t="s">
        <v>49</v>
      </c>
      <c r="G14" s="155" t="s">
        <v>50</v>
      </c>
      <c r="H14" s="91" t="s">
        <v>129</v>
      </c>
      <c r="I14" s="92" t="s">
        <v>128</v>
      </c>
      <c r="J14" s="209" t="s">
        <v>159</v>
      </c>
      <c r="K14" s="136" t="s">
        <v>21</v>
      </c>
      <c r="L14" s="164" t="s">
        <v>74</v>
      </c>
      <c r="M14" s="123" t="s">
        <v>61</v>
      </c>
      <c r="N14" s="53" t="s">
        <v>47</v>
      </c>
      <c r="O14" s="210" t="s">
        <v>62</v>
      </c>
      <c r="P14" s="175" t="s">
        <v>40</v>
      </c>
      <c r="Q14" s="383"/>
      <c r="R14" s="377"/>
      <c r="S14" s="357"/>
      <c r="T14" s="375"/>
    </row>
    <row r="15" spans="1:20" s="302" customFormat="1" ht="9" customHeight="1" outlineLevel="1">
      <c r="A15" s="333"/>
      <c r="B15" s="232"/>
      <c r="C15" s="232"/>
      <c r="D15" s="233"/>
      <c r="E15" s="252"/>
      <c r="F15" s="147"/>
      <c r="G15" s="147"/>
      <c r="H15" s="5"/>
      <c r="I15" s="5"/>
      <c r="J15" s="120"/>
      <c r="K15" s="147"/>
      <c r="L15" s="113"/>
      <c r="M15" s="71"/>
      <c r="N15" s="9"/>
      <c r="O15" s="85"/>
      <c r="P15" s="147"/>
      <c r="Q15" s="384"/>
      <c r="R15" s="411"/>
      <c r="S15" s="358"/>
      <c r="T15" s="370"/>
    </row>
    <row r="16" spans="1:20" s="303" customFormat="1" ht="12.75" outlineLevel="2">
      <c r="A16" s="328"/>
      <c r="B16" s="29" t="s">
        <v>60</v>
      </c>
      <c r="C16" s="29"/>
      <c r="D16" s="128"/>
      <c r="E16" s="250" t="s">
        <v>160</v>
      </c>
      <c r="F16" s="156"/>
      <c r="G16" s="138"/>
      <c r="H16" s="30" t="s">
        <v>40</v>
      </c>
      <c r="I16" s="97"/>
      <c r="J16" s="75"/>
      <c r="K16" s="138"/>
      <c r="L16" s="165" t="s">
        <v>100</v>
      </c>
      <c r="M16" s="30" t="s">
        <v>101</v>
      </c>
      <c r="N16" s="28" t="s">
        <v>102</v>
      </c>
      <c r="O16" s="104"/>
      <c r="P16" s="138" t="s">
        <v>40</v>
      </c>
      <c r="Q16" s="97" t="s">
        <v>40</v>
      </c>
      <c r="R16" s="412"/>
      <c r="S16" s="359"/>
      <c r="T16" s="371"/>
    </row>
    <row r="17" spans="1:20" s="306" customFormat="1" ht="12.75" outlineLevel="2">
      <c r="A17" s="334"/>
      <c r="B17" s="25"/>
      <c r="C17" s="14"/>
      <c r="D17" s="26"/>
      <c r="E17" s="254" t="s">
        <v>161</v>
      </c>
      <c r="F17" s="157"/>
      <c r="G17" s="141"/>
      <c r="H17" s="27" t="s">
        <v>40</v>
      </c>
      <c r="I17" s="99"/>
      <c r="J17" s="79"/>
      <c r="K17" s="141"/>
      <c r="L17" s="76">
        <f>IF(L19&gt;0,L18/L19,0)</f>
        <v>0.30718954248366015</v>
      </c>
      <c r="M17" s="67">
        <f>IF(M19&gt;0,M18/M19,0)</f>
        <v>0.3464052287581699</v>
      </c>
      <c r="N17" s="59">
        <f>IF(N19&gt;0,N18/N19,0)</f>
        <v>0.27124183006535946</v>
      </c>
      <c r="O17" s="105"/>
      <c r="P17" s="141"/>
      <c r="Q17" s="99"/>
      <c r="R17" s="376"/>
      <c r="S17" s="363"/>
      <c r="T17" s="376"/>
    </row>
    <row r="18" spans="1:20" s="306" customFormat="1" ht="12.75" outlineLevel="2">
      <c r="A18" s="334"/>
      <c r="B18" s="25"/>
      <c r="C18" s="14"/>
      <c r="D18" s="26"/>
      <c r="E18" s="254" t="s">
        <v>182</v>
      </c>
      <c r="F18" s="157"/>
      <c r="G18" s="141"/>
      <c r="H18" s="27"/>
      <c r="I18" s="99"/>
      <c r="J18" s="79"/>
      <c r="K18" s="141"/>
      <c r="L18" s="281">
        <f>L21</f>
        <v>94</v>
      </c>
      <c r="M18" s="282">
        <f>M21</f>
        <v>106</v>
      </c>
      <c r="N18" s="283">
        <f>N21</f>
        <v>83</v>
      </c>
      <c r="O18" s="105"/>
      <c r="P18" s="141"/>
      <c r="Q18" s="99"/>
      <c r="R18" s="376"/>
      <c r="S18" s="363"/>
      <c r="T18" s="376"/>
    </row>
    <row r="19" spans="1:20" s="306" customFormat="1" ht="12.75" outlineLevel="2">
      <c r="A19" s="334"/>
      <c r="B19" s="25"/>
      <c r="C19" s="14"/>
      <c r="D19" s="26"/>
      <c r="E19" s="254" t="s">
        <v>183</v>
      </c>
      <c r="F19" s="157"/>
      <c r="G19" s="141"/>
      <c r="H19" s="27"/>
      <c r="I19" s="99"/>
      <c r="J19" s="79"/>
      <c r="K19" s="141"/>
      <c r="L19" s="281">
        <f>$D21</f>
        <v>306</v>
      </c>
      <c r="M19" s="282">
        <f>$D21</f>
        <v>306</v>
      </c>
      <c r="N19" s="283">
        <f>$D21</f>
        <v>306</v>
      </c>
      <c r="O19" s="105"/>
      <c r="P19" s="141"/>
      <c r="Q19" s="99"/>
      <c r="R19" s="376"/>
      <c r="S19" s="363"/>
      <c r="T19" s="376"/>
    </row>
    <row r="20" spans="1:20" s="307" customFormat="1" ht="12.75" outlineLevel="3">
      <c r="A20" s="335"/>
      <c r="B20" s="11"/>
      <c r="C20" s="11"/>
      <c r="D20" s="219" t="s">
        <v>130</v>
      </c>
      <c r="E20" s="255" t="s">
        <v>157</v>
      </c>
      <c r="F20" s="158" t="s">
        <v>140</v>
      </c>
      <c r="G20" s="142" t="s">
        <v>141</v>
      </c>
      <c r="H20" s="183" t="s">
        <v>138</v>
      </c>
      <c r="I20" s="10" t="s">
        <v>139</v>
      </c>
      <c r="J20" s="80"/>
      <c r="K20" s="142" t="s">
        <v>43</v>
      </c>
      <c r="L20" s="166" t="s">
        <v>106</v>
      </c>
      <c r="M20" s="68" t="s">
        <v>103</v>
      </c>
      <c r="N20" s="10" t="s">
        <v>104</v>
      </c>
      <c r="O20" s="109" t="s">
        <v>105</v>
      </c>
      <c r="P20" s="142"/>
      <c r="Q20" s="404"/>
      <c r="R20" s="411"/>
      <c r="S20" s="364"/>
      <c r="T20" s="377"/>
    </row>
    <row r="21" spans="1:20" s="305" customFormat="1" ht="12.75" outlineLevel="3">
      <c r="A21" s="336"/>
      <c r="B21" s="11"/>
      <c r="C21" s="7"/>
      <c r="D21" s="100">
        <f>D29+D93+D162</f>
        <v>306</v>
      </c>
      <c r="E21" s="256" t="s">
        <v>158</v>
      </c>
      <c r="F21" s="143">
        <f>F29+F93+F162</f>
        <v>183</v>
      </c>
      <c r="G21" s="143">
        <f>G29+G93+G162</f>
        <v>27</v>
      </c>
      <c r="H21" s="184">
        <f>H29+H93+H162</f>
        <v>43103365.645210035</v>
      </c>
      <c r="I21" s="8">
        <f>I29+I93+I162</f>
        <v>41644194.26521003</v>
      </c>
      <c r="J21" s="81"/>
      <c r="K21" s="143">
        <f>K29+K93+K162</f>
        <v>12</v>
      </c>
      <c r="L21" s="110">
        <f>L29+L93+L162</f>
        <v>94</v>
      </c>
      <c r="M21" s="18">
        <f>M29+M93+M162</f>
        <v>106</v>
      </c>
      <c r="N21" s="8">
        <f>N29+N93+N162</f>
        <v>83</v>
      </c>
      <c r="O21" s="110">
        <f>O29+O93+O162</f>
        <v>67</v>
      </c>
      <c r="P21" s="143"/>
      <c r="Q21" s="100"/>
      <c r="R21" s="415"/>
      <c r="S21" s="361"/>
      <c r="T21" s="373"/>
    </row>
    <row r="22" spans="1:20" s="308" customFormat="1" ht="9" customHeight="1" outlineLevel="2">
      <c r="A22" s="337"/>
      <c r="B22" s="38"/>
      <c r="C22" s="38"/>
      <c r="D22" s="131"/>
      <c r="E22" s="252"/>
      <c r="F22" s="144"/>
      <c r="G22" s="144"/>
      <c r="H22" s="39"/>
      <c r="I22" s="39"/>
      <c r="J22" s="119"/>
      <c r="K22" s="144"/>
      <c r="L22" s="111"/>
      <c r="M22" s="69"/>
      <c r="N22" s="40"/>
      <c r="O22" s="82"/>
      <c r="P22" s="144"/>
      <c r="Q22" s="388"/>
      <c r="R22" s="416"/>
      <c r="S22" s="365"/>
      <c r="T22" s="378"/>
    </row>
    <row r="23" spans="1:20" s="309" customFormat="1" ht="10.5" customHeight="1" outlineLevel="1">
      <c r="A23" s="338"/>
      <c r="B23" s="234"/>
      <c r="C23" s="234"/>
      <c r="D23" s="235"/>
      <c r="E23" s="252"/>
      <c r="F23" s="236"/>
      <c r="G23" s="236"/>
      <c r="H23" s="237"/>
      <c r="I23" s="237"/>
      <c r="J23" s="238"/>
      <c r="K23" s="236"/>
      <c r="L23" s="239"/>
      <c r="M23" s="240"/>
      <c r="N23" s="241"/>
      <c r="O23" s="242"/>
      <c r="P23" s="236"/>
      <c r="Q23" s="389"/>
      <c r="R23" s="417"/>
      <c r="S23" s="366"/>
      <c r="T23" s="379"/>
    </row>
    <row r="24" spans="1:20" s="303" customFormat="1" ht="12.75" outlineLevel="2">
      <c r="A24" s="328"/>
      <c r="B24" s="31" t="s">
        <v>57</v>
      </c>
      <c r="C24" s="29"/>
      <c r="D24" s="128"/>
      <c r="E24" s="250" t="s">
        <v>160</v>
      </c>
      <c r="F24" s="138" t="s">
        <v>98</v>
      </c>
      <c r="G24" s="138" t="s">
        <v>99</v>
      </c>
      <c r="H24" s="30" t="s">
        <v>40</v>
      </c>
      <c r="I24" s="97"/>
      <c r="J24" s="83" t="s">
        <v>96</v>
      </c>
      <c r="K24" s="138" t="s">
        <v>97</v>
      </c>
      <c r="L24" s="104"/>
      <c r="M24" s="30"/>
      <c r="N24" s="28"/>
      <c r="O24" s="114"/>
      <c r="P24" s="138" t="s">
        <v>40</v>
      </c>
      <c r="Q24" s="97" t="s">
        <v>40</v>
      </c>
      <c r="R24" s="412"/>
      <c r="S24" s="359"/>
      <c r="T24" s="371"/>
    </row>
    <row r="25" spans="1:20" s="306" customFormat="1" ht="12.75" outlineLevel="2">
      <c r="A25" s="334"/>
      <c r="B25" s="41"/>
      <c r="C25" s="14"/>
      <c r="D25" s="26"/>
      <c r="E25" s="254" t="s">
        <v>161</v>
      </c>
      <c r="F25" s="139">
        <f>IF(F27&gt;0,F26/F27,0)</f>
        <v>0.7142857142857143</v>
      </c>
      <c r="G25" s="139">
        <f>IF(G27&gt;0,G26/G27,0)</f>
        <v>0.16071428571428573</v>
      </c>
      <c r="H25" s="27"/>
      <c r="I25" s="14"/>
      <c r="J25" s="76">
        <f>IF(J27&gt;0,J26/J27,0)</f>
        <v>0.9794877633638688</v>
      </c>
      <c r="K25" s="139">
        <f>IF(K27&gt;0,K26/K27,0)</f>
        <v>0.07142857142857142</v>
      </c>
      <c r="L25" s="167"/>
      <c r="M25" s="27"/>
      <c r="N25" s="14"/>
      <c r="O25" s="108"/>
      <c r="P25" s="141"/>
      <c r="Q25" s="99"/>
      <c r="R25" s="376"/>
      <c r="S25" s="363"/>
      <c r="T25" s="376"/>
    </row>
    <row r="26" spans="1:20" s="306" customFormat="1" ht="12.75" outlineLevel="2">
      <c r="A26" s="334"/>
      <c r="B26" s="41"/>
      <c r="C26" s="14"/>
      <c r="D26" s="26"/>
      <c r="E26" s="254" t="s">
        <v>182</v>
      </c>
      <c r="F26" s="178">
        <f>F29</f>
        <v>40</v>
      </c>
      <c r="G26" s="178">
        <f>G29</f>
        <v>9</v>
      </c>
      <c r="H26" s="27"/>
      <c r="I26" s="14"/>
      <c r="J26" s="280">
        <f>I29</f>
        <v>6254973.37</v>
      </c>
      <c r="K26" s="178">
        <f>K29</f>
        <v>4</v>
      </c>
      <c r="L26" s="167"/>
      <c r="M26" s="27"/>
      <c r="N26" s="14"/>
      <c r="O26" s="108"/>
      <c r="P26" s="141"/>
      <c r="Q26" s="99"/>
      <c r="R26" s="376"/>
      <c r="S26" s="363"/>
      <c r="T26" s="376"/>
    </row>
    <row r="27" spans="1:20" s="306" customFormat="1" ht="12.75" outlineLevel="2">
      <c r="A27" s="334"/>
      <c r="B27" s="41"/>
      <c r="C27" s="14"/>
      <c r="D27" s="26"/>
      <c r="E27" s="254" t="s">
        <v>183</v>
      </c>
      <c r="F27" s="178">
        <f>$D29</f>
        <v>56</v>
      </c>
      <c r="G27" s="178">
        <f>$D29</f>
        <v>56</v>
      </c>
      <c r="H27" s="27"/>
      <c r="I27" s="14"/>
      <c r="J27" s="280">
        <f>H29</f>
        <v>6385963.7700000005</v>
      </c>
      <c r="K27" s="178">
        <f>$D29</f>
        <v>56</v>
      </c>
      <c r="L27" s="167"/>
      <c r="M27" s="27"/>
      <c r="N27" s="14"/>
      <c r="O27" s="108"/>
      <c r="P27" s="141"/>
      <c r="Q27" s="99"/>
      <c r="R27" s="376"/>
      <c r="S27" s="363"/>
      <c r="T27" s="376"/>
    </row>
    <row r="28" spans="1:20" s="310" customFormat="1" ht="12.75" outlineLevel="3">
      <c r="A28" s="339"/>
      <c r="B28" s="33"/>
      <c r="C28" s="33"/>
      <c r="D28" s="213" t="s">
        <v>131</v>
      </c>
      <c r="E28" s="256" t="s">
        <v>157</v>
      </c>
      <c r="F28" s="214" t="s">
        <v>94</v>
      </c>
      <c r="G28" s="214" t="s">
        <v>95</v>
      </c>
      <c r="H28" s="211" t="s">
        <v>142</v>
      </c>
      <c r="I28" s="212" t="s">
        <v>143</v>
      </c>
      <c r="J28" s="217"/>
      <c r="K28" s="215" t="s">
        <v>93</v>
      </c>
      <c r="L28" s="166" t="s">
        <v>185</v>
      </c>
      <c r="M28" s="68" t="s">
        <v>186</v>
      </c>
      <c r="N28" s="10" t="s">
        <v>187</v>
      </c>
      <c r="O28" s="109" t="s">
        <v>188</v>
      </c>
      <c r="P28" s="215"/>
      <c r="Q28" s="212"/>
      <c r="R28" s="418"/>
      <c r="S28" s="367"/>
      <c r="T28" s="380"/>
    </row>
    <row r="29" spans="1:20" s="305" customFormat="1" ht="12.75" outlineLevel="3">
      <c r="A29" s="336"/>
      <c r="B29" s="42"/>
      <c r="C29" s="7"/>
      <c r="D29" s="16">
        <f>COUNTA(D30:D87)</f>
        <v>56</v>
      </c>
      <c r="E29" s="256" t="s">
        <v>158</v>
      </c>
      <c r="F29" s="143">
        <f>SUM(F30:F87)</f>
        <v>40</v>
      </c>
      <c r="G29" s="143">
        <f>SUM(G30:G87)</f>
        <v>9</v>
      </c>
      <c r="H29" s="18">
        <f>SUM(H30:H87)</f>
        <v>6385963.7700000005</v>
      </c>
      <c r="I29" s="16">
        <f>SUM(I30:I87)</f>
        <v>6254973.37</v>
      </c>
      <c r="J29" s="81"/>
      <c r="K29" s="143">
        <f>SUM(K30:K87)</f>
        <v>4</v>
      </c>
      <c r="L29" s="168">
        <f>SUM(L30:L87)</f>
        <v>30</v>
      </c>
      <c r="M29" s="18">
        <f>SUM(M30:M87)</f>
        <v>19</v>
      </c>
      <c r="N29" s="8">
        <f>SUM(N30:N87)</f>
        <v>12</v>
      </c>
      <c r="O29" s="8">
        <f>SUM(O30:O87)</f>
        <v>12</v>
      </c>
      <c r="P29" s="143"/>
      <c r="Q29" s="100"/>
      <c r="R29" s="415"/>
      <c r="S29" s="361"/>
      <c r="T29" s="373"/>
    </row>
    <row r="30" spans="1:20" s="308" customFormat="1" ht="6.75" customHeight="1" outlineLevel="2">
      <c r="A30" s="337"/>
      <c r="B30" s="38"/>
      <c r="C30" s="38"/>
      <c r="D30" s="131"/>
      <c r="E30" s="252"/>
      <c r="F30" s="144"/>
      <c r="G30" s="144"/>
      <c r="H30" s="39"/>
      <c r="I30" s="39"/>
      <c r="J30" s="119"/>
      <c r="K30" s="144"/>
      <c r="L30" s="111"/>
      <c r="M30" s="69"/>
      <c r="N30" s="40"/>
      <c r="O30" s="82"/>
      <c r="P30" s="144"/>
      <c r="Q30" s="388"/>
      <c r="R30" s="416"/>
      <c r="S30" s="365"/>
      <c r="T30" s="378"/>
    </row>
    <row r="31" spans="1:20" s="311" customFormat="1" ht="12.75" outlineLevel="1">
      <c r="A31" s="478" t="s">
        <v>321</v>
      </c>
      <c r="B31" s="54" t="s">
        <v>25</v>
      </c>
      <c r="C31" s="55" t="s">
        <v>163</v>
      </c>
      <c r="D31" s="480" t="s">
        <v>322</v>
      </c>
      <c r="E31" s="257"/>
      <c r="F31" s="159">
        <v>1</v>
      </c>
      <c r="G31" s="159">
        <v>1</v>
      </c>
      <c r="H31" s="49">
        <v>131944</v>
      </c>
      <c r="I31" s="101">
        <v>131944</v>
      </c>
      <c r="J31" s="84">
        <f aca="true" t="shared" si="0" ref="J31:J86">IF(H31&gt;0,I31/H31,0)</f>
        <v>1</v>
      </c>
      <c r="K31" s="145">
        <v>0</v>
      </c>
      <c r="L31" s="169">
        <v>0</v>
      </c>
      <c r="M31" s="124">
        <v>1</v>
      </c>
      <c r="N31" s="47">
        <v>0</v>
      </c>
      <c r="O31" s="205">
        <f aca="true" t="shared" si="1" ref="O31:O86">IF(AND(M31=1,N31=1),1,0)</f>
        <v>0</v>
      </c>
      <c r="P31" s="176"/>
      <c r="Q31" s="276"/>
      <c r="R31" s="419"/>
      <c r="S31" s="368"/>
      <c r="T31" s="381"/>
    </row>
    <row r="32" spans="1:20" s="311" customFormat="1" ht="12.75" outlineLevel="1">
      <c r="A32" s="478" t="s">
        <v>323</v>
      </c>
      <c r="B32" s="54" t="s">
        <v>25</v>
      </c>
      <c r="C32" s="55" t="s">
        <v>164</v>
      </c>
      <c r="D32" s="480" t="s">
        <v>324</v>
      </c>
      <c r="E32" s="257"/>
      <c r="F32" s="159">
        <v>0</v>
      </c>
      <c r="G32" s="159">
        <v>0</v>
      </c>
      <c r="H32" s="49">
        <v>131944</v>
      </c>
      <c r="I32" s="101">
        <v>131944</v>
      </c>
      <c r="J32" s="84">
        <f t="shared" si="0"/>
        <v>1</v>
      </c>
      <c r="K32" s="145">
        <v>0</v>
      </c>
      <c r="L32" s="169">
        <v>0</v>
      </c>
      <c r="M32" s="124">
        <v>0</v>
      </c>
      <c r="N32" s="47">
        <v>0</v>
      </c>
      <c r="O32" s="205">
        <f t="shared" si="1"/>
        <v>0</v>
      </c>
      <c r="P32" s="277"/>
      <c r="Q32" s="406"/>
      <c r="R32" s="419"/>
      <c r="S32" s="368"/>
      <c r="T32" s="381"/>
    </row>
    <row r="33" spans="1:20" s="311" customFormat="1" ht="12.75" outlineLevel="1">
      <c r="A33" s="478" t="s">
        <v>325</v>
      </c>
      <c r="B33" s="54" t="s">
        <v>25</v>
      </c>
      <c r="C33" s="55" t="s">
        <v>164</v>
      </c>
      <c r="D33" s="480" t="s">
        <v>326</v>
      </c>
      <c r="E33" s="257"/>
      <c r="F33" s="159">
        <v>1</v>
      </c>
      <c r="G33" s="159">
        <v>0</v>
      </c>
      <c r="H33" s="49">
        <v>131944</v>
      </c>
      <c r="I33" s="101">
        <v>131944</v>
      </c>
      <c r="J33" s="84">
        <f t="shared" si="0"/>
        <v>1</v>
      </c>
      <c r="K33" s="145">
        <v>0</v>
      </c>
      <c r="L33" s="169">
        <v>1</v>
      </c>
      <c r="M33" s="124">
        <v>0</v>
      </c>
      <c r="N33" s="47">
        <v>0</v>
      </c>
      <c r="O33" s="205">
        <f t="shared" si="1"/>
        <v>0</v>
      </c>
      <c r="P33" s="277"/>
      <c r="Q33" s="406"/>
      <c r="R33" s="419"/>
      <c r="S33" s="368"/>
      <c r="T33" s="381"/>
    </row>
    <row r="34" spans="1:20" s="311" customFormat="1" ht="12.75" outlineLevel="1">
      <c r="A34" s="478" t="s">
        <v>325</v>
      </c>
      <c r="B34" s="54" t="s">
        <v>25</v>
      </c>
      <c r="C34" s="55" t="s">
        <v>164</v>
      </c>
      <c r="D34" s="480" t="s">
        <v>327</v>
      </c>
      <c r="E34" s="257"/>
      <c r="F34" s="159">
        <v>1</v>
      </c>
      <c r="G34" s="159">
        <v>0</v>
      </c>
      <c r="H34" s="49">
        <v>131944</v>
      </c>
      <c r="I34" s="101">
        <v>131944</v>
      </c>
      <c r="J34" s="84">
        <f t="shared" si="0"/>
        <v>1</v>
      </c>
      <c r="K34" s="145">
        <v>0</v>
      </c>
      <c r="L34" s="169">
        <v>1</v>
      </c>
      <c r="M34" s="124">
        <v>0</v>
      </c>
      <c r="N34" s="47">
        <v>0</v>
      </c>
      <c r="O34" s="205">
        <f t="shared" si="1"/>
        <v>0</v>
      </c>
      <c r="P34" s="277"/>
      <c r="Q34" s="406"/>
      <c r="R34" s="419"/>
      <c r="S34" s="368"/>
      <c r="T34" s="381"/>
    </row>
    <row r="35" spans="1:20" s="311" customFormat="1" ht="12.75" outlineLevel="1">
      <c r="A35" s="478" t="s">
        <v>328</v>
      </c>
      <c r="B35" s="54" t="s">
        <v>25</v>
      </c>
      <c r="C35" s="55" t="s">
        <v>164</v>
      </c>
      <c r="D35" s="480" t="s">
        <v>329</v>
      </c>
      <c r="E35" s="257"/>
      <c r="F35" s="159">
        <v>1</v>
      </c>
      <c r="G35" s="159">
        <v>0</v>
      </c>
      <c r="H35" s="49">
        <v>131944</v>
      </c>
      <c r="I35" s="101">
        <v>131944</v>
      </c>
      <c r="J35" s="84">
        <f t="shared" si="0"/>
        <v>1</v>
      </c>
      <c r="K35" s="145">
        <v>0</v>
      </c>
      <c r="L35" s="169">
        <v>1</v>
      </c>
      <c r="M35" s="124">
        <v>1</v>
      </c>
      <c r="N35" s="47">
        <v>0</v>
      </c>
      <c r="O35" s="205">
        <f t="shared" si="1"/>
        <v>0</v>
      </c>
      <c r="P35" s="277"/>
      <c r="Q35" s="406"/>
      <c r="R35" s="419"/>
      <c r="S35" s="368"/>
      <c r="T35" s="381"/>
    </row>
    <row r="36" spans="1:20" s="311" customFormat="1" ht="12.75" outlineLevel="1">
      <c r="A36" s="478" t="s">
        <v>328</v>
      </c>
      <c r="B36" s="54" t="s">
        <v>25</v>
      </c>
      <c r="C36" s="55" t="s">
        <v>165</v>
      </c>
      <c r="D36" s="480" t="s">
        <v>330</v>
      </c>
      <c r="E36" s="257"/>
      <c r="F36" s="159">
        <v>1</v>
      </c>
      <c r="G36" s="159">
        <v>0</v>
      </c>
      <c r="H36" s="49">
        <v>131944</v>
      </c>
      <c r="I36" s="101">
        <v>131944</v>
      </c>
      <c r="J36" s="84">
        <f t="shared" si="0"/>
        <v>1</v>
      </c>
      <c r="K36" s="145">
        <v>0</v>
      </c>
      <c r="L36" s="169">
        <v>1</v>
      </c>
      <c r="M36" s="124">
        <v>1</v>
      </c>
      <c r="N36" s="47">
        <v>0</v>
      </c>
      <c r="O36" s="205">
        <f t="shared" si="1"/>
        <v>0</v>
      </c>
      <c r="P36" s="277"/>
      <c r="Q36" s="406"/>
      <c r="R36" s="419"/>
      <c r="S36" s="368"/>
      <c r="T36" s="381"/>
    </row>
    <row r="37" spans="1:20" s="311" customFormat="1" ht="12.75" outlineLevel="1">
      <c r="A37" s="478" t="s">
        <v>325</v>
      </c>
      <c r="B37" s="54" t="s">
        <v>25</v>
      </c>
      <c r="C37" s="55" t="s">
        <v>165</v>
      </c>
      <c r="D37" s="480" t="s">
        <v>331</v>
      </c>
      <c r="E37" s="257"/>
      <c r="F37" s="159">
        <v>1</v>
      </c>
      <c r="G37" s="159">
        <v>0</v>
      </c>
      <c r="H37" s="49">
        <v>131944</v>
      </c>
      <c r="I37" s="101">
        <v>131944</v>
      </c>
      <c r="J37" s="84">
        <f t="shared" si="0"/>
        <v>1</v>
      </c>
      <c r="K37" s="145">
        <v>0</v>
      </c>
      <c r="L37" s="169">
        <v>1</v>
      </c>
      <c r="M37" s="124">
        <v>0</v>
      </c>
      <c r="N37" s="47">
        <v>0</v>
      </c>
      <c r="O37" s="205">
        <f t="shared" si="1"/>
        <v>0</v>
      </c>
      <c r="P37" s="277"/>
      <c r="Q37" s="406"/>
      <c r="R37" s="419"/>
      <c r="S37" s="368"/>
      <c r="T37" s="381"/>
    </row>
    <row r="38" spans="1:20" s="311" customFormat="1" ht="12.75" outlineLevel="1">
      <c r="A38" s="478" t="s">
        <v>325</v>
      </c>
      <c r="B38" s="54" t="s">
        <v>25</v>
      </c>
      <c r="C38" s="55" t="s">
        <v>165</v>
      </c>
      <c r="D38" s="480" t="s">
        <v>332</v>
      </c>
      <c r="E38" s="257"/>
      <c r="F38" s="159">
        <v>1</v>
      </c>
      <c r="G38" s="159">
        <v>0</v>
      </c>
      <c r="H38" s="49">
        <v>344049.5</v>
      </c>
      <c r="I38" s="101">
        <v>344049.5</v>
      </c>
      <c r="J38" s="84">
        <f t="shared" si="0"/>
        <v>1</v>
      </c>
      <c r="K38" s="145">
        <v>0</v>
      </c>
      <c r="L38" s="169">
        <v>1</v>
      </c>
      <c r="M38" s="124">
        <v>0</v>
      </c>
      <c r="N38" s="47">
        <v>0</v>
      </c>
      <c r="O38" s="205">
        <f t="shared" si="1"/>
        <v>0</v>
      </c>
      <c r="P38" s="277"/>
      <c r="Q38" s="406"/>
      <c r="R38" s="419"/>
      <c r="S38" s="368"/>
      <c r="T38" s="381"/>
    </row>
    <row r="39" spans="1:20" s="311" customFormat="1" ht="12.75" outlineLevel="1">
      <c r="A39" s="478" t="s">
        <v>325</v>
      </c>
      <c r="B39" s="54" t="s">
        <v>25</v>
      </c>
      <c r="C39" s="55" t="s">
        <v>165</v>
      </c>
      <c r="D39" s="480" t="s">
        <v>333</v>
      </c>
      <c r="E39" s="257"/>
      <c r="F39" s="159">
        <v>1</v>
      </c>
      <c r="G39" s="159">
        <v>0</v>
      </c>
      <c r="H39" s="49">
        <v>131944</v>
      </c>
      <c r="I39" s="101">
        <v>131944</v>
      </c>
      <c r="J39" s="84">
        <f t="shared" si="0"/>
        <v>1</v>
      </c>
      <c r="K39" s="145">
        <v>0</v>
      </c>
      <c r="L39" s="169">
        <v>1</v>
      </c>
      <c r="M39" s="124">
        <v>0</v>
      </c>
      <c r="N39" s="47">
        <v>0</v>
      </c>
      <c r="O39" s="205">
        <f t="shared" si="1"/>
        <v>0</v>
      </c>
      <c r="P39" s="277"/>
      <c r="Q39" s="406"/>
      <c r="R39" s="419"/>
      <c r="S39" s="368"/>
      <c r="T39" s="381"/>
    </row>
    <row r="40" spans="1:20" s="311" customFormat="1" ht="12.75" outlineLevel="1">
      <c r="A40" s="478" t="s">
        <v>321</v>
      </c>
      <c r="B40" s="54" t="s">
        <v>25</v>
      </c>
      <c r="C40" s="55" t="s">
        <v>165</v>
      </c>
      <c r="D40" s="480" t="s">
        <v>334</v>
      </c>
      <c r="E40" s="257"/>
      <c r="F40" s="159">
        <v>1</v>
      </c>
      <c r="G40" s="159">
        <v>1</v>
      </c>
      <c r="H40" s="49">
        <v>131944</v>
      </c>
      <c r="I40" s="101">
        <v>131944</v>
      </c>
      <c r="J40" s="84">
        <f t="shared" si="0"/>
        <v>1</v>
      </c>
      <c r="K40" s="145">
        <v>0</v>
      </c>
      <c r="L40" s="169">
        <v>0</v>
      </c>
      <c r="M40" s="124">
        <v>1</v>
      </c>
      <c r="N40" s="47">
        <v>0</v>
      </c>
      <c r="O40" s="205">
        <f t="shared" si="1"/>
        <v>0</v>
      </c>
      <c r="P40" s="277"/>
      <c r="Q40" s="406"/>
      <c r="R40" s="419"/>
      <c r="S40" s="368"/>
      <c r="T40" s="381"/>
    </row>
    <row r="41" spans="1:20" s="311" customFormat="1" ht="12.75" outlineLevel="1">
      <c r="A41" s="478" t="s">
        <v>335</v>
      </c>
      <c r="B41" s="54" t="s">
        <v>25</v>
      </c>
      <c r="C41" s="55" t="s">
        <v>165</v>
      </c>
      <c r="D41" s="480" t="s">
        <v>336</v>
      </c>
      <c r="E41" s="257"/>
      <c r="F41" s="159">
        <v>0</v>
      </c>
      <c r="G41" s="159">
        <v>0</v>
      </c>
      <c r="H41" s="49">
        <v>3700</v>
      </c>
      <c r="I41" s="101">
        <v>3700</v>
      </c>
      <c r="J41" s="84">
        <f t="shared" si="0"/>
        <v>1</v>
      </c>
      <c r="K41" s="145">
        <v>0</v>
      </c>
      <c r="L41" s="169">
        <v>0</v>
      </c>
      <c r="M41" s="124">
        <v>0</v>
      </c>
      <c r="N41" s="47">
        <v>0</v>
      </c>
      <c r="O41" s="205">
        <f t="shared" si="1"/>
        <v>0</v>
      </c>
      <c r="P41" s="277"/>
      <c r="Q41" s="406"/>
      <c r="R41" s="419"/>
      <c r="S41" s="368"/>
      <c r="T41" s="381"/>
    </row>
    <row r="42" spans="1:20" s="311" customFormat="1" ht="12.75" outlineLevel="1">
      <c r="A42" s="478" t="s">
        <v>328</v>
      </c>
      <c r="B42" s="54" t="s">
        <v>25</v>
      </c>
      <c r="C42" s="55" t="s">
        <v>165</v>
      </c>
      <c r="D42" s="480" t="s">
        <v>337</v>
      </c>
      <c r="E42" s="257"/>
      <c r="F42" s="159">
        <v>1</v>
      </c>
      <c r="G42" s="159">
        <v>0</v>
      </c>
      <c r="H42" s="49">
        <v>131944</v>
      </c>
      <c r="I42" s="101">
        <v>131944</v>
      </c>
      <c r="J42" s="84">
        <f t="shared" si="0"/>
        <v>1</v>
      </c>
      <c r="K42" s="145">
        <v>0</v>
      </c>
      <c r="L42" s="169">
        <v>0</v>
      </c>
      <c r="M42" s="124">
        <v>1</v>
      </c>
      <c r="N42" s="47">
        <v>0</v>
      </c>
      <c r="O42" s="205">
        <f t="shared" si="1"/>
        <v>0</v>
      </c>
      <c r="P42" s="277"/>
      <c r="Q42" s="406"/>
      <c r="R42" s="419"/>
      <c r="S42" s="368"/>
      <c r="T42" s="381"/>
    </row>
    <row r="43" spans="1:20" s="311" customFormat="1" ht="12.75" outlineLevel="1">
      <c r="A43" s="478" t="s">
        <v>338</v>
      </c>
      <c r="B43" s="54" t="s">
        <v>25</v>
      </c>
      <c r="C43" s="55" t="s">
        <v>283</v>
      </c>
      <c r="D43" s="480" t="s">
        <v>339</v>
      </c>
      <c r="E43" s="257"/>
      <c r="F43" s="159"/>
      <c r="G43" s="159"/>
      <c r="H43" s="49">
        <v>131944</v>
      </c>
      <c r="I43" s="101">
        <v>131944</v>
      </c>
      <c r="J43" s="84">
        <f t="shared" si="0"/>
        <v>1</v>
      </c>
      <c r="K43" s="145"/>
      <c r="L43" s="169">
        <v>0</v>
      </c>
      <c r="M43" s="124">
        <v>0</v>
      </c>
      <c r="N43" s="47">
        <v>0</v>
      </c>
      <c r="O43" s="205">
        <f t="shared" si="1"/>
        <v>0</v>
      </c>
      <c r="P43" s="277"/>
      <c r="Q43" s="406"/>
      <c r="R43" s="419"/>
      <c r="S43" s="368"/>
      <c r="T43" s="381"/>
    </row>
    <row r="44" spans="1:20" s="311" customFormat="1" ht="12.75" outlineLevel="1">
      <c r="A44" s="478" t="s">
        <v>340</v>
      </c>
      <c r="B44" s="54" t="s">
        <v>25</v>
      </c>
      <c r="C44" s="55" t="s">
        <v>166</v>
      </c>
      <c r="D44" s="480" t="s">
        <v>341</v>
      </c>
      <c r="E44" s="257"/>
      <c r="F44" s="159">
        <v>0</v>
      </c>
      <c r="G44" s="159">
        <v>0</v>
      </c>
      <c r="H44" s="49">
        <v>131944</v>
      </c>
      <c r="I44" s="101">
        <v>131944</v>
      </c>
      <c r="J44" s="84">
        <f t="shared" si="0"/>
        <v>1</v>
      </c>
      <c r="K44" s="145">
        <v>0</v>
      </c>
      <c r="L44" s="169">
        <v>0</v>
      </c>
      <c r="M44" s="124">
        <v>0</v>
      </c>
      <c r="N44" s="47">
        <v>0</v>
      </c>
      <c r="O44" s="205">
        <f t="shared" si="1"/>
        <v>0</v>
      </c>
      <c r="P44" s="277"/>
      <c r="Q44" s="406"/>
      <c r="R44" s="419"/>
      <c r="S44" s="368"/>
      <c r="T44" s="381"/>
    </row>
    <row r="45" spans="1:20" s="311" customFormat="1" ht="12.75" outlineLevel="1">
      <c r="A45" s="478" t="s">
        <v>321</v>
      </c>
      <c r="B45" s="54" t="s">
        <v>25</v>
      </c>
      <c r="C45" s="55" t="s">
        <v>166</v>
      </c>
      <c r="D45" s="480" t="s">
        <v>342</v>
      </c>
      <c r="E45" s="257"/>
      <c r="F45" s="159">
        <v>1</v>
      </c>
      <c r="G45" s="159">
        <v>1</v>
      </c>
      <c r="H45" s="49">
        <v>13</v>
      </c>
      <c r="I45" s="101">
        <v>13</v>
      </c>
      <c r="J45" s="84">
        <f t="shared" si="0"/>
        <v>1</v>
      </c>
      <c r="K45" s="145">
        <v>0</v>
      </c>
      <c r="L45" s="169">
        <v>0</v>
      </c>
      <c r="M45" s="124">
        <v>0</v>
      </c>
      <c r="N45" s="47">
        <v>0</v>
      </c>
      <c r="O45" s="205">
        <f t="shared" si="1"/>
        <v>0</v>
      </c>
      <c r="P45" s="277"/>
      <c r="Q45" s="406"/>
      <c r="R45" s="419"/>
      <c r="S45" s="368"/>
      <c r="T45" s="381"/>
    </row>
    <row r="46" spans="1:20" s="311" customFormat="1" ht="12.75" outlineLevel="1">
      <c r="A46" s="478" t="s">
        <v>343</v>
      </c>
      <c r="B46" s="54" t="s">
        <v>25</v>
      </c>
      <c r="C46" s="55" t="s">
        <v>166</v>
      </c>
      <c r="D46" s="480" t="s">
        <v>344</v>
      </c>
      <c r="E46" s="257"/>
      <c r="F46" s="159">
        <v>1</v>
      </c>
      <c r="G46" s="159">
        <v>0</v>
      </c>
      <c r="H46" s="49">
        <v>131944</v>
      </c>
      <c r="I46" s="101">
        <v>8099.6</v>
      </c>
      <c r="J46" s="84">
        <f t="shared" si="0"/>
        <v>0.061386648881343604</v>
      </c>
      <c r="K46" s="145">
        <v>0</v>
      </c>
      <c r="L46" s="169">
        <v>0</v>
      </c>
      <c r="M46" s="124">
        <v>0</v>
      </c>
      <c r="N46" s="47">
        <v>0</v>
      </c>
      <c r="O46" s="205">
        <f t="shared" si="1"/>
        <v>0</v>
      </c>
      <c r="P46" s="277"/>
      <c r="Q46" s="406"/>
      <c r="R46" s="419"/>
      <c r="S46" s="368"/>
      <c r="T46" s="381"/>
    </row>
    <row r="47" spans="1:20" s="311" customFormat="1" ht="12.75" outlineLevel="1">
      <c r="A47" s="478" t="s">
        <v>340</v>
      </c>
      <c r="B47" s="54" t="s">
        <v>25</v>
      </c>
      <c r="C47" s="55" t="s">
        <v>166</v>
      </c>
      <c r="D47" s="480" t="s">
        <v>345</v>
      </c>
      <c r="E47" s="257"/>
      <c r="F47" s="159">
        <v>0</v>
      </c>
      <c r="G47" s="159">
        <v>0</v>
      </c>
      <c r="H47" s="49">
        <v>131944</v>
      </c>
      <c r="I47" s="101">
        <v>131944</v>
      </c>
      <c r="J47" s="84">
        <f t="shared" si="0"/>
        <v>1</v>
      </c>
      <c r="K47" s="145">
        <v>0</v>
      </c>
      <c r="L47" s="169">
        <v>0</v>
      </c>
      <c r="M47" s="124">
        <v>0</v>
      </c>
      <c r="N47" s="47">
        <v>0</v>
      </c>
      <c r="O47" s="205">
        <f t="shared" si="1"/>
        <v>0</v>
      </c>
      <c r="P47" s="277"/>
      <c r="Q47" s="406"/>
      <c r="R47" s="419"/>
      <c r="S47" s="368"/>
      <c r="T47" s="381"/>
    </row>
    <row r="48" spans="1:20" s="311" customFormat="1" ht="12.75" outlineLevel="1">
      <c r="A48" s="478" t="s">
        <v>567</v>
      </c>
      <c r="B48" s="54" t="s">
        <v>25</v>
      </c>
      <c r="C48" s="55" t="s">
        <v>166</v>
      </c>
      <c r="D48" s="480" t="s">
        <v>346</v>
      </c>
      <c r="E48" s="257"/>
      <c r="F48" s="159">
        <v>1</v>
      </c>
      <c r="G48" s="159">
        <v>0</v>
      </c>
      <c r="H48" s="49">
        <v>128400</v>
      </c>
      <c r="I48" s="101">
        <v>121254</v>
      </c>
      <c r="J48" s="84">
        <f t="shared" si="0"/>
        <v>0.9443457943925234</v>
      </c>
      <c r="K48" s="145">
        <v>0</v>
      </c>
      <c r="L48" s="169">
        <v>1</v>
      </c>
      <c r="M48" s="124">
        <v>1</v>
      </c>
      <c r="N48" s="47">
        <v>0</v>
      </c>
      <c r="O48" s="205">
        <f t="shared" si="1"/>
        <v>0</v>
      </c>
      <c r="P48" s="277"/>
      <c r="Q48" s="406"/>
      <c r="R48" s="419"/>
      <c r="S48" s="368"/>
      <c r="T48" s="381"/>
    </row>
    <row r="49" spans="1:20" s="311" customFormat="1" ht="12.75" outlineLevel="1">
      <c r="A49" s="478" t="s">
        <v>325</v>
      </c>
      <c r="B49" s="54" t="s">
        <v>25</v>
      </c>
      <c r="C49" s="55" t="s">
        <v>167</v>
      </c>
      <c r="D49" s="480" t="s">
        <v>347</v>
      </c>
      <c r="E49" s="257"/>
      <c r="F49" s="159">
        <v>1</v>
      </c>
      <c r="G49" s="159">
        <v>0</v>
      </c>
      <c r="H49" s="49">
        <v>131944</v>
      </c>
      <c r="I49" s="101">
        <v>131944</v>
      </c>
      <c r="J49" s="84">
        <f t="shared" si="0"/>
        <v>1</v>
      </c>
      <c r="K49" s="145">
        <v>0</v>
      </c>
      <c r="L49" s="169">
        <v>1</v>
      </c>
      <c r="M49" s="124">
        <v>0</v>
      </c>
      <c r="N49" s="47">
        <v>0</v>
      </c>
      <c r="O49" s="205">
        <f t="shared" si="1"/>
        <v>0</v>
      </c>
      <c r="P49" s="277"/>
      <c r="Q49" s="406"/>
      <c r="R49" s="419"/>
      <c r="S49" s="368"/>
      <c r="T49" s="381"/>
    </row>
    <row r="50" spans="1:20" s="311" customFormat="1" ht="12.75" outlineLevel="1">
      <c r="A50" s="478" t="s">
        <v>348</v>
      </c>
      <c r="B50" s="54" t="s">
        <v>25</v>
      </c>
      <c r="C50" s="55" t="s">
        <v>167</v>
      </c>
      <c r="D50" s="480" t="s">
        <v>349</v>
      </c>
      <c r="E50" s="257"/>
      <c r="F50" s="159">
        <v>1</v>
      </c>
      <c r="G50" s="159">
        <v>0</v>
      </c>
      <c r="H50" s="49">
        <v>3811.61</v>
      </c>
      <c r="I50" s="101">
        <v>3811.61</v>
      </c>
      <c r="J50" s="84">
        <f t="shared" si="0"/>
        <v>1</v>
      </c>
      <c r="K50" s="145">
        <v>0</v>
      </c>
      <c r="L50" s="169">
        <v>0</v>
      </c>
      <c r="M50" s="124">
        <v>0</v>
      </c>
      <c r="N50" s="47">
        <v>0</v>
      </c>
      <c r="O50" s="205">
        <f t="shared" si="1"/>
        <v>0</v>
      </c>
      <c r="P50" s="277"/>
      <c r="Q50" s="406"/>
      <c r="R50" s="419"/>
      <c r="S50" s="368"/>
      <c r="T50" s="381"/>
    </row>
    <row r="51" spans="1:20" s="311" customFormat="1" ht="12.75" outlineLevel="1">
      <c r="A51" s="478" t="s">
        <v>350</v>
      </c>
      <c r="B51" s="54" t="s">
        <v>25</v>
      </c>
      <c r="C51" s="55" t="s">
        <v>167</v>
      </c>
      <c r="D51" s="480" t="s">
        <v>351</v>
      </c>
      <c r="E51" s="257"/>
      <c r="F51" s="159">
        <v>0</v>
      </c>
      <c r="G51" s="159">
        <v>0</v>
      </c>
      <c r="H51" s="49">
        <v>3811.6</v>
      </c>
      <c r="I51" s="101">
        <v>3811.6</v>
      </c>
      <c r="J51" s="84">
        <f t="shared" si="0"/>
        <v>1</v>
      </c>
      <c r="K51" s="145">
        <v>0</v>
      </c>
      <c r="L51" s="169">
        <v>0</v>
      </c>
      <c r="M51" s="124">
        <v>0</v>
      </c>
      <c r="N51" s="47">
        <v>0</v>
      </c>
      <c r="O51" s="205">
        <f t="shared" si="1"/>
        <v>0</v>
      </c>
      <c r="P51" s="277"/>
      <c r="Q51" s="406"/>
      <c r="R51" s="419"/>
      <c r="S51" s="368"/>
      <c r="T51" s="381"/>
    </row>
    <row r="52" spans="1:20" s="311" customFormat="1" ht="12.75" outlineLevel="1">
      <c r="A52" s="478" t="s">
        <v>352</v>
      </c>
      <c r="B52" s="54" t="s">
        <v>25</v>
      </c>
      <c r="C52" s="55" t="s">
        <v>167</v>
      </c>
      <c r="D52" s="480" t="s">
        <v>353</v>
      </c>
      <c r="E52" s="257"/>
      <c r="F52" s="159">
        <v>1</v>
      </c>
      <c r="G52" s="159">
        <v>1</v>
      </c>
      <c r="H52" s="49">
        <v>97607</v>
      </c>
      <c r="I52" s="101">
        <v>97607</v>
      </c>
      <c r="J52" s="84">
        <f t="shared" si="0"/>
        <v>1</v>
      </c>
      <c r="K52" s="145">
        <v>1</v>
      </c>
      <c r="L52" s="169">
        <v>1</v>
      </c>
      <c r="M52" s="124">
        <v>1</v>
      </c>
      <c r="N52" s="47">
        <v>1</v>
      </c>
      <c r="O52" s="205">
        <f t="shared" si="1"/>
        <v>1</v>
      </c>
      <c r="P52" s="277"/>
      <c r="Q52" s="406"/>
      <c r="R52" s="419"/>
      <c r="S52" s="368"/>
      <c r="T52" s="381"/>
    </row>
    <row r="53" spans="1:20" s="311" customFormat="1" ht="12.75" outlineLevel="1">
      <c r="A53" s="478" t="s">
        <v>354</v>
      </c>
      <c r="B53" s="54" t="s">
        <v>25</v>
      </c>
      <c r="C53" s="55" t="s">
        <v>167</v>
      </c>
      <c r="D53" s="480" t="s">
        <v>355</v>
      </c>
      <c r="E53" s="257"/>
      <c r="F53" s="159">
        <v>1</v>
      </c>
      <c r="G53" s="159">
        <v>1</v>
      </c>
      <c r="H53" s="49">
        <v>131944</v>
      </c>
      <c r="I53" s="101">
        <v>131944</v>
      </c>
      <c r="J53" s="84">
        <f t="shared" si="0"/>
        <v>1</v>
      </c>
      <c r="K53" s="145">
        <v>1</v>
      </c>
      <c r="L53" s="169">
        <v>1</v>
      </c>
      <c r="M53" s="124">
        <v>1</v>
      </c>
      <c r="N53" s="47">
        <v>0</v>
      </c>
      <c r="O53" s="205">
        <f t="shared" si="1"/>
        <v>0</v>
      </c>
      <c r="P53" s="277"/>
      <c r="Q53" s="406"/>
      <c r="R53" s="419"/>
      <c r="S53" s="368"/>
      <c r="T53" s="381"/>
    </row>
    <row r="54" spans="1:20" s="311" customFormat="1" ht="12.75" outlineLevel="1">
      <c r="A54" s="478" t="s">
        <v>352</v>
      </c>
      <c r="B54" s="54" t="s">
        <v>25</v>
      </c>
      <c r="C54" s="55" t="s">
        <v>167</v>
      </c>
      <c r="D54" s="480" t="s">
        <v>356</v>
      </c>
      <c r="E54" s="257"/>
      <c r="F54" s="159">
        <v>1</v>
      </c>
      <c r="G54" s="159">
        <v>1</v>
      </c>
      <c r="H54" s="49">
        <v>97607</v>
      </c>
      <c r="I54" s="101">
        <v>97607</v>
      </c>
      <c r="J54" s="84">
        <f t="shared" si="0"/>
        <v>1</v>
      </c>
      <c r="K54" s="145">
        <v>1</v>
      </c>
      <c r="L54" s="169">
        <v>1</v>
      </c>
      <c r="M54" s="124">
        <v>1</v>
      </c>
      <c r="N54" s="47">
        <v>1</v>
      </c>
      <c r="O54" s="205">
        <f t="shared" si="1"/>
        <v>1</v>
      </c>
      <c r="P54" s="277"/>
      <c r="Q54" s="406"/>
      <c r="R54" s="419"/>
      <c r="S54" s="368"/>
      <c r="T54" s="381"/>
    </row>
    <row r="55" spans="1:20" s="311" customFormat="1" ht="12.75" outlineLevel="1">
      <c r="A55" s="478" t="s">
        <v>585</v>
      </c>
      <c r="B55" s="54" t="s">
        <v>25</v>
      </c>
      <c r="C55" s="55" t="s">
        <v>167</v>
      </c>
      <c r="D55" s="480" t="s">
        <v>357</v>
      </c>
      <c r="E55" s="257"/>
      <c r="F55" s="159">
        <v>1</v>
      </c>
      <c r="G55" s="159">
        <v>0</v>
      </c>
      <c r="H55" s="49"/>
      <c r="I55" s="101"/>
      <c r="J55" s="84">
        <f t="shared" si="0"/>
        <v>0</v>
      </c>
      <c r="K55" s="145">
        <v>0</v>
      </c>
      <c r="L55" s="169">
        <v>0</v>
      </c>
      <c r="M55" s="124">
        <v>0</v>
      </c>
      <c r="N55" s="47">
        <v>0</v>
      </c>
      <c r="O55" s="205">
        <f t="shared" si="1"/>
        <v>0</v>
      </c>
      <c r="P55" s="277"/>
      <c r="Q55" s="406"/>
      <c r="R55" s="419"/>
      <c r="S55" s="368"/>
      <c r="T55" s="381"/>
    </row>
    <row r="56" spans="1:20" s="311" customFormat="1" ht="12.75" outlineLevel="1">
      <c r="A56" s="478" t="s">
        <v>325</v>
      </c>
      <c r="B56" s="54" t="s">
        <v>25</v>
      </c>
      <c r="C56" s="55" t="s">
        <v>167</v>
      </c>
      <c r="D56" s="480" t="s">
        <v>358</v>
      </c>
      <c r="E56" s="257"/>
      <c r="F56" s="159">
        <v>1</v>
      </c>
      <c r="G56" s="159">
        <v>0</v>
      </c>
      <c r="H56" s="49">
        <v>131944</v>
      </c>
      <c r="I56" s="101">
        <v>131944</v>
      </c>
      <c r="J56" s="84">
        <f t="shared" si="0"/>
        <v>1</v>
      </c>
      <c r="K56" s="145">
        <v>0</v>
      </c>
      <c r="L56" s="169">
        <v>1</v>
      </c>
      <c r="M56" s="124">
        <v>0</v>
      </c>
      <c r="N56" s="47">
        <v>0</v>
      </c>
      <c r="O56" s="205">
        <f t="shared" si="1"/>
        <v>0</v>
      </c>
      <c r="P56" s="277"/>
      <c r="Q56" s="406"/>
      <c r="R56" s="419"/>
      <c r="S56" s="368"/>
      <c r="T56" s="381"/>
    </row>
    <row r="57" spans="1:20" s="311" customFormat="1" ht="12.75" outlineLevel="1">
      <c r="A57" s="478" t="s">
        <v>325</v>
      </c>
      <c r="B57" s="54" t="s">
        <v>25</v>
      </c>
      <c r="C57" s="55" t="s">
        <v>167</v>
      </c>
      <c r="D57" s="480" t="s">
        <v>359</v>
      </c>
      <c r="E57" s="257"/>
      <c r="F57" s="159">
        <v>1</v>
      </c>
      <c r="G57" s="159">
        <v>0</v>
      </c>
      <c r="H57" s="49">
        <v>344049.5</v>
      </c>
      <c r="I57" s="101">
        <v>344049.5</v>
      </c>
      <c r="J57" s="84">
        <f t="shared" si="0"/>
        <v>1</v>
      </c>
      <c r="K57" s="145">
        <v>0</v>
      </c>
      <c r="L57" s="169">
        <v>1</v>
      </c>
      <c r="M57" s="124">
        <v>0</v>
      </c>
      <c r="N57" s="47">
        <v>0</v>
      </c>
      <c r="O57" s="205">
        <f t="shared" si="1"/>
        <v>0</v>
      </c>
      <c r="P57" s="277"/>
      <c r="Q57" s="406"/>
      <c r="R57" s="419"/>
      <c r="S57" s="368"/>
      <c r="T57" s="381"/>
    </row>
    <row r="58" spans="1:20" s="311" customFormat="1" ht="12.75" outlineLevel="1">
      <c r="A58" s="478" t="s">
        <v>325</v>
      </c>
      <c r="B58" s="54" t="s">
        <v>25</v>
      </c>
      <c r="C58" s="55" t="s">
        <v>167</v>
      </c>
      <c r="D58" s="480" t="s">
        <v>360</v>
      </c>
      <c r="E58" s="257"/>
      <c r="F58" s="159">
        <v>1</v>
      </c>
      <c r="G58" s="159">
        <v>0</v>
      </c>
      <c r="H58" s="49">
        <v>131944</v>
      </c>
      <c r="I58" s="101">
        <v>131944</v>
      </c>
      <c r="J58" s="84">
        <f t="shared" si="0"/>
        <v>1</v>
      </c>
      <c r="K58" s="145">
        <v>0</v>
      </c>
      <c r="L58" s="169">
        <v>1</v>
      </c>
      <c r="M58" s="124">
        <v>0</v>
      </c>
      <c r="N58" s="47">
        <v>0</v>
      </c>
      <c r="O58" s="205">
        <f t="shared" si="1"/>
        <v>0</v>
      </c>
      <c r="P58" s="277"/>
      <c r="Q58" s="406"/>
      <c r="R58" s="419"/>
      <c r="S58" s="368"/>
      <c r="T58" s="381"/>
    </row>
    <row r="59" spans="1:20" s="311" customFormat="1" ht="12.75" outlineLevel="1">
      <c r="A59" s="478" t="s">
        <v>350</v>
      </c>
      <c r="B59" s="54" t="s">
        <v>25</v>
      </c>
      <c r="C59" s="55" t="s">
        <v>167</v>
      </c>
      <c r="D59" s="480" t="s">
        <v>361</v>
      </c>
      <c r="E59" s="257"/>
      <c r="F59" s="159">
        <v>0</v>
      </c>
      <c r="G59" s="159">
        <v>0</v>
      </c>
      <c r="H59" s="49">
        <v>3811.6</v>
      </c>
      <c r="I59" s="101">
        <v>3811.6</v>
      </c>
      <c r="J59" s="84">
        <f t="shared" si="0"/>
        <v>1</v>
      </c>
      <c r="K59" s="145">
        <v>0</v>
      </c>
      <c r="L59" s="169">
        <v>0</v>
      </c>
      <c r="M59" s="124">
        <v>0</v>
      </c>
      <c r="N59" s="47">
        <v>0</v>
      </c>
      <c r="O59" s="205">
        <f t="shared" si="1"/>
        <v>0</v>
      </c>
      <c r="P59" s="277"/>
      <c r="Q59" s="406"/>
      <c r="R59" s="419"/>
      <c r="S59" s="368"/>
      <c r="T59" s="381"/>
    </row>
    <row r="60" spans="1:20" s="311" customFormat="1" ht="12.75" outlineLevel="1">
      <c r="A60" s="478" t="s">
        <v>362</v>
      </c>
      <c r="B60" s="54" t="s">
        <v>25</v>
      </c>
      <c r="C60" s="55" t="s">
        <v>167</v>
      </c>
      <c r="D60" s="480" t="s">
        <v>363</v>
      </c>
      <c r="E60" s="257"/>
      <c r="F60" s="159">
        <v>1</v>
      </c>
      <c r="G60" s="159">
        <v>0</v>
      </c>
      <c r="H60" s="49">
        <v>131944</v>
      </c>
      <c r="I60" s="101">
        <v>131944</v>
      </c>
      <c r="J60" s="84">
        <f t="shared" si="0"/>
        <v>1</v>
      </c>
      <c r="K60" s="145">
        <v>0</v>
      </c>
      <c r="L60" s="169">
        <v>0</v>
      </c>
      <c r="M60" s="124">
        <v>0</v>
      </c>
      <c r="N60" s="47">
        <v>0</v>
      </c>
      <c r="O60" s="205">
        <f t="shared" si="1"/>
        <v>0</v>
      </c>
      <c r="P60" s="277"/>
      <c r="Q60" s="406"/>
      <c r="R60" s="419"/>
      <c r="S60" s="368"/>
      <c r="T60" s="381"/>
    </row>
    <row r="61" spans="1:20" s="311" customFormat="1" ht="12.75" outlineLevel="1">
      <c r="A61" s="478" t="s">
        <v>12</v>
      </c>
      <c r="B61" s="54" t="s">
        <v>25</v>
      </c>
      <c r="C61" s="55" t="s">
        <v>168</v>
      </c>
      <c r="D61" s="480" t="s">
        <v>364</v>
      </c>
      <c r="E61" s="257"/>
      <c r="F61" s="159">
        <v>1</v>
      </c>
      <c r="G61" s="159">
        <v>0</v>
      </c>
      <c r="H61" s="49">
        <v>131944</v>
      </c>
      <c r="I61" s="101">
        <v>131944</v>
      </c>
      <c r="J61" s="84">
        <f t="shared" si="0"/>
        <v>1</v>
      </c>
      <c r="K61" s="145">
        <v>0</v>
      </c>
      <c r="L61" s="169">
        <v>0</v>
      </c>
      <c r="M61" s="124">
        <v>0</v>
      </c>
      <c r="N61" s="47">
        <v>0</v>
      </c>
      <c r="O61" s="205">
        <f t="shared" si="1"/>
        <v>0</v>
      </c>
      <c r="P61" s="277"/>
      <c r="Q61" s="406"/>
      <c r="R61" s="419"/>
      <c r="S61" s="368"/>
      <c r="T61" s="381"/>
    </row>
    <row r="62" spans="1:20" s="311" customFormat="1" ht="12.75" outlineLevel="1">
      <c r="A62" s="478" t="s">
        <v>8</v>
      </c>
      <c r="B62" s="54" t="s">
        <v>25</v>
      </c>
      <c r="C62" s="55" t="s">
        <v>168</v>
      </c>
      <c r="D62" s="480" t="s">
        <v>365</v>
      </c>
      <c r="E62" s="257"/>
      <c r="F62" s="159">
        <v>1</v>
      </c>
      <c r="G62" s="159">
        <v>0</v>
      </c>
      <c r="H62" s="49">
        <v>131944</v>
      </c>
      <c r="I62" s="101">
        <v>131944</v>
      </c>
      <c r="J62" s="84">
        <f t="shared" si="0"/>
        <v>1</v>
      </c>
      <c r="K62" s="145">
        <v>0</v>
      </c>
      <c r="L62" s="169">
        <v>0</v>
      </c>
      <c r="M62" s="124">
        <v>0</v>
      </c>
      <c r="N62" s="47">
        <v>0</v>
      </c>
      <c r="O62" s="205">
        <f t="shared" si="1"/>
        <v>0</v>
      </c>
      <c r="P62" s="277"/>
      <c r="Q62" s="406"/>
      <c r="R62" s="419"/>
      <c r="S62" s="368"/>
      <c r="T62" s="381"/>
    </row>
    <row r="63" spans="1:20" s="311" customFormat="1" ht="12.75" outlineLevel="1">
      <c r="A63" s="478" t="s">
        <v>325</v>
      </c>
      <c r="B63" s="54" t="s">
        <v>25</v>
      </c>
      <c r="C63" s="55" t="s">
        <v>168</v>
      </c>
      <c r="D63" s="480" t="s">
        <v>366</v>
      </c>
      <c r="E63" s="257"/>
      <c r="F63" s="159">
        <v>1</v>
      </c>
      <c r="G63" s="159">
        <v>0</v>
      </c>
      <c r="H63" s="49">
        <v>131944</v>
      </c>
      <c r="I63" s="101">
        <v>131944</v>
      </c>
      <c r="J63" s="84">
        <f t="shared" si="0"/>
        <v>1</v>
      </c>
      <c r="K63" s="145">
        <v>0</v>
      </c>
      <c r="L63" s="169">
        <v>1</v>
      </c>
      <c r="M63" s="124">
        <v>0</v>
      </c>
      <c r="N63" s="47">
        <v>0</v>
      </c>
      <c r="O63" s="205">
        <f t="shared" si="1"/>
        <v>0</v>
      </c>
      <c r="P63" s="277"/>
      <c r="Q63" s="406"/>
      <c r="R63" s="419"/>
      <c r="S63" s="368"/>
      <c r="T63" s="381"/>
    </row>
    <row r="64" spans="1:20" s="311" customFormat="1" ht="12.75" outlineLevel="1">
      <c r="A64" s="478" t="s">
        <v>11</v>
      </c>
      <c r="B64" s="54" t="s">
        <v>25</v>
      </c>
      <c r="C64" s="55" t="s">
        <v>168</v>
      </c>
      <c r="D64" s="480" t="s">
        <v>367</v>
      </c>
      <c r="E64" s="257"/>
      <c r="F64" s="159">
        <v>0</v>
      </c>
      <c r="G64" s="159">
        <v>0</v>
      </c>
      <c r="H64" s="49">
        <v>131944</v>
      </c>
      <c r="I64" s="101">
        <v>131944</v>
      </c>
      <c r="J64" s="84">
        <f t="shared" si="0"/>
        <v>1</v>
      </c>
      <c r="K64" s="145">
        <v>0</v>
      </c>
      <c r="L64" s="169">
        <v>0</v>
      </c>
      <c r="M64" s="124">
        <v>0</v>
      </c>
      <c r="N64" s="47">
        <v>0</v>
      </c>
      <c r="O64" s="205">
        <f t="shared" si="1"/>
        <v>0</v>
      </c>
      <c r="P64" s="277"/>
      <c r="Q64" s="406"/>
      <c r="R64" s="419"/>
      <c r="S64" s="368"/>
      <c r="T64" s="381"/>
    </row>
    <row r="65" spans="1:20" s="311" customFormat="1" ht="12.75" outlineLevel="1">
      <c r="A65" s="478" t="s">
        <v>12</v>
      </c>
      <c r="B65" s="54" t="s">
        <v>25</v>
      </c>
      <c r="C65" s="55" t="s">
        <v>168</v>
      </c>
      <c r="D65" s="480" t="s">
        <v>368</v>
      </c>
      <c r="E65" s="257"/>
      <c r="F65" s="159">
        <v>0</v>
      </c>
      <c r="G65" s="159">
        <v>0</v>
      </c>
      <c r="H65" s="49">
        <v>131944</v>
      </c>
      <c r="I65" s="101">
        <v>131944</v>
      </c>
      <c r="J65" s="84">
        <f t="shared" si="0"/>
        <v>1</v>
      </c>
      <c r="K65" s="145">
        <v>0</v>
      </c>
      <c r="L65" s="169">
        <v>0</v>
      </c>
      <c r="M65" s="124">
        <v>0</v>
      </c>
      <c r="N65" s="47">
        <v>0</v>
      </c>
      <c r="O65" s="205">
        <f t="shared" si="1"/>
        <v>0</v>
      </c>
      <c r="P65" s="277"/>
      <c r="Q65" s="406"/>
      <c r="R65" s="419"/>
      <c r="S65" s="368"/>
      <c r="T65" s="381"/>
    </row>
    <row r="66" spans="1:20" s="311" customFormat="1" ht="12.75" outlineLevel="1">
      <c r="A66" s="478" t="s">
        <v>12</v>
      </c>
      <c r="B66" s="54" t="s">
        <v>25</v>
      </c>
      <c r="C66" s="55" t="s">
        <v>168</v>
      </c>
      <c r="D66" s="480" t="s">
        <v>369</v>
      </c>
      <c r="E66" s="257"/>
      <c r="F66" s="159">
        <v>0</v>
      </c>
      <c r="G66" s="159">
        <v>0</v>
      </c>
      <c r="H66" s="49">
        <v>131944</v>
      </c>
      <c r="I66" s="101">
        <v>131944</v>
      </c>
      <c r="J66" s="84">
        <f t="shared" si="0"/>
        <v>1</v>
      </c>
      <c r="K66" s="145">
        <v>0</v>
      </c>
      <c r="L66" s="169">
        <v>0</v>
      </c>
      <c r="M66" s="124">
        <v>0</v>
      </c>
      <c r="N66" s="47">
        <v>0</v>
      </c>
      <c r="O66" s="205">
        <f t="shared" si="1"/>
        <v>0</v>
      </c>
      <c r="P66" s="277"/>
      <c r="Q66" s="406"/>
      <c r="R66" s="419"/>
      <c r="S66" s="368"/>
      <c r="T66" s="381"/>
    </row>
    <row r="67" spans="1:20" s="311" customFormat="1" ht="12.75" outlineLevel="1">
      <c r="A67" s="478" t="s">
        <v>325</v>
      </c>
      <c r="B67" s="54" t="s">
        <v>25</v>
      </c>
      <c r="C67" s="55" t="s">
        <v>168</v>
      </c>
      <c r="D67" s="480" t="s">
        <v>370</v>
      </c>
      <c r="E67" s="257"/>
      <c r="F67" s="159">
        <v>1</v>
      </c>
      <c r="G67" s="159">
        <v>0</v>
      </c>
      <c r="H67" s="49">
        <v>131944</v>
      </c>
      <c r="I67" s="101">
        <v>131944</v>
      </c>
      <c r="J67" s="84">
        <f t="shared" si="0"/>
        <v>1</v>
      </c>
      <c r="K67" s="145">
        <v>0</v>
      </c>
      <c r="L67" s="169">
        <v>1</v>
      </c>
      <c r="M67" s="124">
        <v>0</v>
      </c>
      <c r="N67" s="47">
        <v>0</v>
      </c>
      <c r="O67" s="205">
        <f t="shared" si="1"/>
        <v>0</v>
      </c>
      <c r="P67" s="277"/>
      <c r="Q67" s="406"/>
      <c r="R67" s="419"/>
      <c r="S67" s="368"/>
      <c r="T67" s="381"/>
    </row>
    <row r="68" spans="1:20" s="311" customFormat="1" ht="12.75" outlineLevel="1">
      <c r="A68" s="478" t="s">
        <v>325</v>
      </c>
      <c r="B68" s="54" t="s">
        <v>25</v>
      </c>
      <c r="C68" s="55" t="s">
        <v>168</v>
      </c>
      <c r="D68" s="480" t="s">
        <v>371</v>
      </c>
      <c r="E68" s="257"/>
      <c r="F68" s="159">
        <v>1</v>
      </c>
      <c r="G68" s="159">
        <v>0</v>
      </c>
      <c r="H68" s="49">
        <v>131944</v>
      </c>
      <c r="I68" s="101">
        <v>131944</v>
      </c>
      <c r="J68" s="84">
        <f t="shared" si="0"/>
        <v>1</v>
      </c>
      <c r="K68" s="145">
        <v>0</v>
      </c>
      <c r="L68" s="169">
        <v>1</v>
      </c>
      <c r="M68" s="124">
        <v>0</v>
      </c>
      <c r="N68" s="47">
        <v>0</v>
      </c>
      <c r="O68" s="205">
        <f t="shared" si="1"/>
        <v>0</v>
      </c>
      <c r="P68" s="277"/>
      <c r="Q68" s="406"/>
      <c r="R68" s="419"/>
      <c r="S68" s="368"/>
      <c r="T68" s="381"/>
    </row>
    <row r="69" spans="1:20" s="311" customFormat="1" ht="12.75" outlineLevel="1">
      <c r="A69" s="478" t="s">
        <v>325</v>
      </c>
      <c r="B69" s="54" t="s">
        <v>25</v>
      </c>
      <c r="C69" s="55" t="s">
        <v>168</v>
      </c>
      <c r="D69" s="480" t="s">
        <v>372</v>
      </c>
      <c r="E69" s="257"/>
      <c r="F69" s="159">
        <v>1</v>
      </c>
      <c r="G69" s="159">
        <v>0</v>
      </c>
      <c r="H69" s="49">
        <v>344049.5</v>
      </c>
      <c r="I69" s="101">
        <v>344049.5</v>
      </c>
      <c r="J69" s="84">
        <f t="shared" si="0"/>
        <v>1</v>
      </c>
      <c r="K69" s="145">
        <v>0</v>
      </c>
      <c r="L69" s="169">
        <v>1</v>
      </c>
      <c r="M69" s="124">
        <v>0</v>
      </c>
      <c r="N69" s="47">
        <v>0</v>
      </c>
      <c r="O69" s="205">
        <f t="shared" si="1"/>
        <v>0</v>
      </c>
      <c r="P69" s="277"/>
      <c r="Q69" s="406"/>
      <c r="R69" s="419"/>
      <c r="S69" s="368"/>
      <c r="T69" s="381"/>
    </row>
    <row r="70" spans="1:20" s="311" customFormat="1" ht="12.75" outlineLevel="1">
      <c r="A70" s="478" t="s">
        <v>373</v>
      </c>
      <c r="B70" s="54" t="s">
        <v>25</v>
      </c>
      <c r="C70" s="55" t="s">
        <v>168</v>
      </c>
      <c r="D70" s="480" t="s">
        <v>374</v>
      </c>
      <c r="E70" s="257"/>
      <c r="F70" s="159">
        <v>1</v>
      </c>
      <c r="G70" s="159">
        <v>1</v>
      </c>
      <c r="H70" s="49">
        <v>131944</v>
      </c>
      <c r="I70" s="101">
        <v>131944</v>
      </c>
      <c r="J70" s="84">
        <f t="shared" si="0"/>
        <v>1</v>
      </c>
      <c r="K70" s="145">
        <v>1</v>
      </c>
      <c r="L70" s="169">
        <v>1</v>
      </c>
      <c r="M70" s="124">
        <v>1</v>
      </c>
      <c r="N70" s="47">
        <v>1</v>
      </c>
      <c r="O70" s="205">
        <f t="shared" si="1"/>
        <v>1</v>
      </c>
      <c r="P70" s="277"/>
      <c r="Q70" s="406"/>
      <c r="R70" s="419"/>
      <c r="S70" s="368"/>
      <c r="T70" s="381"/>
    </row>
    <row r="71" spans="1:20" s="311" customFormat="1" ht="12.75" outlineLevel="1">
      <c r="A71" s="478" t="s">
        <v>373</v>
      </c>
      <c r="B71" s="54" t="s">
        <v>25</v>
      </c>
      <c r="C71" s="55" t="s">
        <v>168</v>
      </c>
      <c r="D71" s="480" t="s">
        <v>375</v>
      </c>
      <c r="E71" s="257"/>
      <c r="F71" s="159">
        <v>1</v>
      </c>
      <c r="G71" s="159">
        <v>1</v>
      </c>
      <c r="H71" s="49">
        <v>131944</v>
      </c>
      <c r="I71" s="101">
        <v>131944</v>
      </c>
      <c r="J71" s="84">
        <f t="shared" si="0"/>
        <v>1</v>
      </c>
      <c r="K71" s="145">
        <v>0</v>
      </c>
      <c r="L71" s="169">
        <v>1</v>
      </c>
      <c r="M71" s="124">
        <v>1</v>
      </c>
      <c r="N71" s="47">
        <v>1</v>
      </c>
      <c r="O71" s="205">
        <f t="shared" si="1"/>
        <v>1</v>
      </c>
      <c r="P71" s="277"/>
      <c r="Q71" s="406"/>
      <c r="R71" s="419"/>
      <c r="S71" s="368"/>
      <c r="T71" s="381"/>
    </row>
    <row r="72" spans="1:20" s="311" customFormat="1" ht="12.75" outlineLevel="1">
      <c r="A72" s="478" t="s">
        <v>373</v>
      </c>
      <c r="B72" s="54" t="s">
        <v>25</v>
      </c>
      <c r="C72" s="55" t="s">
        <v>168</v>
      </c>
      <c r="D72" s="480" t="s">
        <v>376</v>
      </c>
      <c r="E72" s="257"/>
      <c r="F72" s="159">
        <v>1</v>
      </c>
      <c r="G72" s="159">
        <v>1</v>
      </c>
      <c r="H72" s="49">
        <v>131944</v>
      </c>
      <c r="I72" s="101">
        <v>131944</v>
      </c>
      <c r="J72" s="84">
        <f t="shared" si="0"/>
        <v>1</v>
      </c>
      <c r="K72" s="145">
        <v>0</v>
      </c>
      <c r="L72" s="169">
        <v>1</v>
      </c>
      <c r="M72" s="124">
        <v>1</v>
      </c>
      <c r="N72" s="47">
        <v>1</v>
      </c>
      <c r="O72" s="205">
        <f t="shared" si="1"/>
        <v>1</v>
      </c>
      <c r="P72" s="277"/>
      <c r="Q72" s="406"/>
      <c r="R72" s="419"/>
      <c r="S72" s="368"/>
      <c r="T72" s="381"/>
    </row>
    <row r="73" spans="1:20" s="311" customFormat="1" ht="12.75" outlineLevel="1">
      <c r="A73" s="478" t="s">
        <v>325</v>
      </c>
      <c r="B73" s="54" t="s">
        <v>25</v>
      </c>
      <c r="C73" s="55" t="s">
        <v>168</v>
      </c>
      <c r="D73" s="480" t="s">
        <v>377</v>
      </c>
      <c r="E73" s="257"/>
      <c r="F73" s="159">
        <v>1</v>
      </c>
      <c r="G73" s="159">
        <v>0</v>
      </c>
      <c r="H73" s="49">
        <v>131944</v>
      </c>
      <c r="I73" s="101">
        <v>131944</v>
      </c>
      <c r="J73" s="84">
        <f t="shared" si="0"/>
        <v>1</v>
      </c>
      <c r="K73" s="145">
        <v>0</v>
      </c>
      <c r="L73" s="169">
        <v>1</v>
      </c>
      <c r="M73" s="124">
        <v>0</v>
      </c>
      <c r="N73" s="47">
        <v>0</v>
      </c>
      <c r="O73" s="205">
        <f t="shared" si="1"/>
        <v>0</v>
      </c>
      <c r="P73" s="277"/>
      <c r="Q73" s="406"/>
      <c r="R73" s="419"/>
      <c r="S73" s="368"/>
      <c r="T73" s="381"/>
    </row>
    <row r="74" spans="1:20" s="311" customFormat="1" ht="12.75" outlineLevel="1">
      <c r="A74" s="478" t="s">
        <v>11</v>
      </c>
      <c r="B74" s="54" t="s">
        <v>25</v>
      </c>
      <c r="C74" s="55" t="s">
        <v>169</v>
      </c>
      <c r="D74" s="480" t="s">
        <v>378</v>
      </c>
      <c r="E74" s="257"/>
      <c r="F74" s="159">
        <v>1</v>
      </c>
      <c r="G74" s="159">
        <v>0</v>
      </c>
      <c r="H74" s="49">
        <v>131944</v>
      </c>
      <c r="I74" s="101">
        <v>131944</v>
      </c>
      <c r="J74" s="84">
        <f t="shared" si="0"/>
        <v>1</v>
      </c>
      <c r="K74" s="145">
        <v>0</v>
      </c>
      <c r="L74" s="169">
        <v>1</v>
      </c>
      <c r="M74" s="124">
        <v>1</v>
      </c>
      <c r="N74" s="47">
        <v>1</v>
      </c>
      <c r="O74" s="205">
        <f t="shared" si="1"/>
        <v>1</v>
      </c>
      <c r="P74" s="277"/>
      <c r="Q74" s="406"/>
      <c r="R74" s="419"/>
      <c r="S74" s="368"/>
      <c r="T74" s="381"/>
    </row>
    <row r="75" spans="1:20" s="311" customFormat="1" ht="12.75" outlineLevel="1">
      <c r="A75" s="478" t="s">
        <v>11</v>
      </c>
      <c r="B75" s="54" t="s">
        <v>25</v>
      </c>
      <c r="C75" s="55" t="s">
        <v>169</v>
      </c>
      <c r="D75" s="480" t="s">
        <v>379</v>
      </c>
      <c r="E75" s="257"/>
      <c r="F75" s="159">
        <v>1</v>
      </c>
      <c r="G75" s="159">
        <v>0</v>
      </c>
      <c r="H75" s="49">
        <v>131944</v>
      </c>
      <c r="I75" s="101">
        <v>131944</v>
      </c>
      <c r="J75" s="84">
        <f t="shared" si="0"/>
        <v>1</v>
      </c>
      <c r="K75" s="145">
        <v>0</v>
      </c>
      <c r="L75" s="169">
        <v>1</v>
      </c>
      <c r="M75" s="124">
        <v>1</v>
      </c>
      <c r="N75" s="47">
        <v>1</v>
      </c>
      <c r="O75" s="205">
        <f t="shared" si="1"/>
        <v>1</v>
      </c>
      <c r="P75" s="277"/>
      <c r="Q75" s="406"/>
      <c r="R75" s="419"/>
      <c r="S75" s="368"/>
      <c r="T75" s="381"/>
    </row>
    <row r="76" spans="1:20" s="311" customFormat="1" ht="12.75" outlineLevel="1">
      <c r="A76" s="478" t="s">
        <v>11</v>
      </c>
      <c r="B76" s="54" t="s">
        <v>25</v>
      </c>
      <c r="C76" s="55" t="s">
        <v>169</v>
      </c>
      <c r="D76" s="480" t="s">
        <v>380</v>
      </c>
      <c r="E76" s="257"/>
      <c r="F76" s="159">
        <v>1</v>
      </c>
      <c r="G76" s="159">
        <v>0</v>
      </c>
      <c r="H76" s="49">
        <v>131944</v>
      </c>
      <c r="I76" s="101">
        <v>131944</v>
      </c>
      <c r="J76" s="84">
        <f t="shared" si="0"/>
        <v>1</v>
      </c>
      <c r="K76" s="145">
        <v>0</v>
      </c>
      <c r="L76" s="169">
        <v>1</v>
      </c>
      <c r="M76" s="124">
        <v>1</v>
      </c>
      <c r="N76" s="47">
        <v>1</v>
      </c>
      <c r="O76" s="205">
        <f t="shared" si="1"/>
        <v>1</v>
      </c>
      <c r="P76" s="277"/>
      <c r="Q76" s="406"/>
      <c r="R76" s="419"/>
      <c r="S76" s="368"/>
      <c r="T76" s="381"/>
    </row>
    <row r="77" spans="1:20" s="311" customFormat="1" ht="12.75" outlineLevel="1">
      <c r="A77" s="478" t="s">
        <v>350</v>
      </c>
      <c r="B77" s="54" t="s">
        <v>25</v>
      </c>
      <c r="C77" s="55" t="s">
        <v>169</v>
      </c>
      <c r="D77" s="480" t="s">
        <v>381</v>
      </c>
      <c r="E77" s="257"/>
      <c r="F77" s="159">
        <v>0</v>
      </c>
      <c r="G77" s="159">
        <v>0</v>
      </c>
      <c r="H77" s="49">
        <v>56.6</v>
      </c>
      <c r="I77" s="101">
        <v>56.6</v>
      </c>
      <c r="J77" s="84">
        <f t="shared" si="0"/>
        <v>1</v>
      </c>
      <c r="K77" s="145">
        <v>0</v>
      </c>
      <c r="L77" s="169">
        <v>0</v>
      </c>
      <c r="M77" s="124">
        <v>0</v>
      </c>
      <c r="N77" s="47">
        <v>0</v>
      </c>
      <c r="O77" s="205">
        <f t="shared" si="1"/>
        <v>0</v>
      </c>
      <c r="P77" s="277"/>
      <c r="Q77" s="406"/>
      <c r="R77" s="419"/>
      <c r="S77" s="368"/>
      <c r="T77" s="381"/>
    </row>
    <row r="78" spans="1:20" s="311" customFormat="1" ht="12.75" outlineLevel="1">
      <c r="A78" s="478" t="s">
        <v>350</v>
      </c>
      <c r="B78" s="54" t="s">
        <v>25</v>
      </c>
      <c r="C78" s="55" t="s">
        <v>169</v>
      </c>
      <c r="D78" s="480" t="s">
        <v>382</v>
      </c>
      <c r="E78" s="257"/>
      <c r="F78" s="159">
        <v>0</v>
      </c>
      <c r="G78" s="159">
        <v>0</v>
      </c>
      <c r="H78" s="49">
        <v>157.41</v>
      </c>
      <c r="I78" s="101">
        <v>157.41</v>
      </c>
      <c r="J78" s="84">
        <f t="shared" si="0"/>
        <v>1</v>
      </c>
      <c r="K78" s="145">
        <v>0</v>
      </c>
      <c r="L78" s="169">
        <v>0</v>
      </c>
      <c r="M78" s="124">
        <v>0</v>
      </c>
      <c r="N78" s="47">
        <v>0</v>
      </c>
      <c r="O78" s="205">
        <f t="shared" si="1"/>
        <v>0</v>
      </c>
      <c r="P78" s="277"/>
      <c r="Q78" s="406"/>
      <c r="R78" s="419"/>
      <c r="S78" s="368"/>
      <c r="T78" s="381"/>
    </row>
    <row r="79" spans="1:20" s="311" customFormat="1" ht="12.75" outlineLevel="1">
      <c r="A79" s="478" t="s">
        <v>350</v>
      </c>
      <c r="B79" s="54" t="s">
        <v>25</v>
      </c>
      <c r="C79" s="55" t="s">
        <v>169</v>
      </c>
      <c r="D79" s="480" t="s">
        <v>383</v>
      </c>
      <c r="E79" s="257"/>
      <c r="F79" s="159">
        <v>0</v>
      </c>
      <c r="G79" s="159">
        <v>0</v>
      </c>
      <c r="H79" s="49">
        <v>300.07</v>
      </c>
      <c r="I79" s="101">
        <v>300.07</v>
      </c>
      <c r="J79" s="84">
        <f t="shared" si="0"/>
        <v>1</v>
      </c>
      <c r="K79" s="145">
        <v>0</v>
      </c>
      <c r="L79" s="169">
        <v>0</v>
      </c>
      <c r="M79" s="124">
        <v>0</v>
      </c>
      <c r="N79" s="47">
        <v>0</v>
      </c>
      <c r="O79" s="205">
        <f t="shared" si="1"/>
        <v>0</v>
      </c>
      <c r="P79" s="277"/>
      <c r="Q79" s="406"/>
      <c r="R79" s="419"/>
      <c r="S79" s="368"/>
      <c r="T79" s="381"/>
    </row>
    <row r="80" spans="1:20" s="311" customFormat="1" ht="12.75" outlineLevel="1">
      <c r="A80" s="478" t="s">
        <v>350</v>
      </c>
      <c r="B80" s="54" t="s">
        <v>25</v>
      </c>
      <c r="C80" s="55" t="s">
        <v>169</v>
      </c>
      <c r="D80" s="480" t="s">
        <v>384</v>
      </c>
      <c r="E80" s="257"/>
      <c r="F80" s="159">
        <v>0</v>
      </c>
      <c r="G80" s="159">
        <v>0</v>
      </c>
      <c r="H80" s="49">
        <v>172.08</v>
      </c>
      <c r="I80" s="101">
        <v>172.08</v>
      </c>
      <c r="J80" s="84">
        <f t="shared" si="0"/>
        <v>1</v>
      </c>
      <c r="K80" s="145">
        <v>0</v>
      </c>
      <c r="L80" s="169">
        <v>0</v>
      </c>
      <c r="M80" s="124">
        <v>0</v>
      </c>
      <c r="N80" s="47">
        <v>0</v>
      </c>
      <c r="O80" s="205">
        <f t="shared" si="1"/>
        <v>0</v>
      </c>
      <c r="P80" s="277"/>
      <c r="Q80" s="406"/>
      <c r="R80" s="419"/>
      <c r="S80" s="368"/>
      <c r="T80" s="381"/>
    </row>
    <row r="81" spans="1:20" s="311" customFormat="1" ht="12.75" outlineLevel="1">
      <c r="A81" s="478" t="s">
        <v>350</v>
      </c>
      <c r="B81" s="54" t="s">
        <v>25</v>
      </c>
      <c r="C81" s="55" t="s">
        <v>169</v>
      </c>
      <c r="D81" s="480" t="s">
        <v>385</v>
      </c>
      <c r="E81" s="257"/>
      <c r="F81" s="159">
        <v>0</v>
      </c>
      <c r="G81" s="159">
        <v>0</v>
      </c>
      <c r="H81" s="49">
        <v>115.3</v>
      </c>
      <c r="I81" s="101">
        <v>115.3</v>
      </c>
      <c r="J81" s="84">
        <f t="shared" si="0"/>
        <v>1</v>
      </c>
      <c r="K81" s="145">
        <v>0</v>
      </c>
      <c r="L81" s="169">
        <v>0</v>
      </c>
      <c r="M81" s="124">
        <v>0</v>
      </c>
      <c r="N81" s="47">
        <v>0</v>
      </c>
      <c r="O81" s="205">
        <f t="shared" si="1"/>
        <v>0</v>
      </c>
      <c r="P81" s="277"/>
      <c r="Q81" s="406"/>
      <c r="R81" s="419"/>
      <c r="S81" s="368"/>
      <c r="T81" s="381"/>
    </row>
    <row r="82" spans="1:20" s="311" customFormat="1" ht="12.75" outlineLevel="1">
      <c r="A82" s="478" t="s">
        <v>335</v>
      </c>
      <c r="B82" s="54" t="s">
        <v>25</v>
      </c>
      <c r="C82" s="55" t="s">
        <v>169</v>
      </c>
      <c r="D82" s="480" t="s">
        <v>386</v>
      </c>
      <c r="E82" s="257"/>
      <c r="F82" s="159">
        <v>0</v>
      </c>
      <c r="G82" s="159">
        <v>0</v>
      </c>
      <c r="H82" s="49">
        <v>380</v>
      </c>
      <c r="I82" s="101">
        <v>380</v>
      </c>
      <c r="J82" s="84">
        <f t="shared" si="0"/>
        <v>1</v>
      </c>
      <c r="K82" s="145">
        <v>0</v>
      </c>
      <c r="L82" s="169">
        <v>0</v>
      </c>
      <c r="M82" s="124">
        <v>0</v>
      </c>
      <c r="N82" s="47">
        <v>0</v>
      </c>
      <c r="O82" s="205">
        <f t="shared" si="1"/>
        <v>0</v>
      </c>
      <c r="P82" s="277"/>
      <c r="Q82" s="406"/>
      <c r="R82" s="419"/>
      <c r="S82" s="368"/>
      <c r="T82" s="381"/>
    </row>
    <row r="83" spans="1:20" s="311" customFormat="1" ht="12.75" outlineLevel="1">
      <c r="A83" s="478" t="s">
        <v>11</v>
      </c>
      <c r="B83" s="54" t="s">
        <v>25</v>
      </c>
      <c r="C83" s="55" t="s">
        <v>169</v>
      </c>
      <c r="D83" s="480" t="s">
        <v>387</v>
      </c>
      <c r="E83" s="257"/>
      <c r="F83" s="159">
        <v>1</v>
      </c>
      <c r="G83" s="159">
        <v>0</v>
      </c>
      <c r="H83" s="49">
        <v>131944</v>
      </c>
      <c r="I83" s="101">
        <v>131944</v>
      </c>
      <c r="J83" s="84">
        <f t="shared" si="0"/>
        <v>1</v>
      </c>
      <c r="K83" s="145">
        <v>0</v>
      </c>
      <c r="L83" s="169">
        <v>1</v>
      </c>
      <c r="M83" s="124">
        <v>1</v>
      </c>
      <c r="N83" s="47">
        <v>1</v>
      </c>
      <c r="O83" s="205">
        <f t="shared" si="1"/>
        <v>1</v>
      </c>
      <c r="P83" s="277"/>
      <c r="Q83" s="406"/>
      <c r="R83" s="419"/>
      <c r="S83" s="368"/>
      <c r="T83" s="381"/>
    </row>
    <row r="84" spans="1:20" s="311" customFormat="1" ht="12.75" outlineLevel="1">
      <c r="A84" s="478" t="s">
        <v>11</v>
      </c>
      <c r="B84" s="54" t="s">
        <v>25</v>
      </c>
      <c r="C84" s="55" t="s">
        <v>169</v>
      </c>
      <c r="D84" s="480" t="s">
        <v>388</v>
      </c>
      <c r="E84" s="257"/>
      <c r="F84" s="159">
        <v>1</v>
      </c>
      <c r="G84" s="159">
        <v>0</v>
      </c>
      <c r="H84" s="49">
        <v>131944</v>
      </c>
      <c r="I84" s="101">
        <v>131944</v>
      </c>
      <c r="J84" s="84">
        <f t="shared" si="0"/>
        <v>1</v>
      </c>
      <c r="K84" s="145">
        <v>0</v>
      </c>
      <c r="L84" s="169">
        <v>1</v>
      </c>
      <c r="M84" s="124">
        <v>1</v>
      </c>
      <c r="N84" s="47">
        <v>1</v>
      </c>
      <c r="O84" s="205">
        <f t="shared" si="1"/>
        <v>1</v>
      </c>
      <c r="P84" s="277"/>
      <c r="Q84" s="406"/>
      <c r="R84" s="419"/>
      <c r="S84" s="368"/>
      <c r="T84" s="381"/>
    </row>
    <row r="85" spans="1:20" s="311" customFormat="1" ht="12.75" outlineLevel="1">
      <c r="A85" s="478" t="s">
        <v>11</v>
      </c>
      <c r="B85" s="54" t="s">
        <v>25</v>
      </c>
      <c r="C85" s="55" t="s">
        <v>169</v>
      </c>
      <c r="D85" s="480" t="s">
        <v>389</v>
      </c>
      <c r="E85" s="257"/>
      <c r="F85" s="159">
        <v>1</v>
      </c>
      <c r="G85" s="159">
        <v>0</v>
      </c>
      <c r="H85" s="49">
        <v>131944</v>
      </c>
      <c r="I85" s="101">
        <v>131944</v>
      </c>
      <c r="J85" s="84">
        <f t="shared" si="0"/>
        <v>1</v>
      </c>
      <c r="K85" s="145">
        <v>0</v>
      </c>
      <c r="L85" s="169">
        <v>1</v>
      </c>
      <c r="M85" s="124">
        <v>1</v>
      </c>
      <c r="N85" s="47">
        <v>1</v>
      </c>
      <c r="O85" s="205">
        <f t="shared" si="1"/>
        <v>1</v>
      </c>
      <c r="P85" s="277"/>
      <c r="Q85" s="406"/>
      <c r="R85" s="419"/>
      <c r="S85" s="368"/>
      <c r="T85" s="381"/>
    </row>
    <row r="86" spans="1:20" s="311" customFormat="1" ht="12.75" outlineLevel="1">
      <c r="A86" s="478" t="s">
        <v>11</v>
      </c>
      <c r="B86" s="54" t="s">
        <v>25</v>
      </c>
      <c r="C86" s="55" t="s">
        <v>169</v>
      </c>
      <c r="D86" s="480" t="s">
        <v>390</v>
      </c>
      <c r="E86" s="257"/>
      <c r="F86" s="159">
        <v>1</v>
      </c>
      <c r="G86" s="159">
        <v>0</v>
      </c>
      <c r="H86" s="49">
        <v>131944</v>
      </c>
      <c r="I86" s="101">
        <v>131944</v>
      </c>
      <c r="J86" s="84">
        <f t="shared" si="0"/>
        <v>1</v>
      </c>
      <c r="K86" s="145">
        <v>0</v>
      </c>
      <c r="L86" s="169">
        <v>1</v>
      </c>
      <c r="M86" s="124">
        <v>1</v>
      </c>
      <c r="N86" s="47">
        <v>1</v>
      </c>
      <c r="O86" s="205">
        <f t="shared" si="1"/>
        <v>1</v>
      </c>
      <c r="P86" s="277"/>
      <c r="Q86" s="406"/>
      <c r="R86" s="419"/>
      <c r="S86" s="368"/>
      <c r="T86" s="381"/>
    </row>
    <row r="87" spans="1:20" s="305" customFormat="1" ht="5.25" customHeight="1" outlineLevel="1">
      <c r="A87" s="330"/>
      <c r="B87" s="58"/>
      <c r="C87" s="58"/>
      <c r="D87" s="132"/>
      <c r="E87" s="252"/>
      <c r="F87" s="147"/>
      <c r="G87" s="147"/>
      <c r="H87" s="5"/>
      <c r="I87" s="5"/>
      <c r="J87" s="120"/>
      <c r="K87" s="147"/>
      <c r="L87" s="113"/>
      <c r="M87" s="71"/>
      <c r="N87" s="9"/>
      <c r="O87" s="85"/>
      <c r="P87" s="147"/>
      <c r="Q87" s="384"/>
      <c r="R87" s="411"/>
      <c r="S87" s="361"/>
      <c r="T87" s="373"/>
    </row>
    <row r="88" spans="1:20" s="303" customFormat="1" ht="12.75" outlineLevel="2">
      <c r="A88" s="328"/>
      <c r="B88" s="31" t="s">
        <v>58</v>
      </c>
      <c r="C88" s="29"/>
      <c r="D88" s="128"/>
      <c r="E88" s="258" t="s">
        <v>160</v>
      </c>
      <c r="F88" s="138" t="s">
        <v>88</v>
      </c>
      <c r="G88" s="138" t="s">
        <v>89</v>
      </c>
      <c r="H88" s="30" t="s">
        <v>40</v>
      </c>
      <c r="I88" s="97"/>
      <c r="J88" s="83" t="s">
        <v>86</v>
      </c>
      <c r="K88" s="148" t="s">
        <v>87</v>
      </c>
      <c r="L88" s="104"/>
      <c r="M88" s="30"/>
      <c r="N88" s="28"/>
      <c r="O88" s="114"/>
      <c r="P88" s="138"/>
      <c r="Q88" s="97"/>
      <c r="R88" s="412"/>
      <c r="S88" s="359"/>
      <c r="T88" s="371"/>
    </row>
    <row r="89" spans="1:20" s="306" customFormat="1" ht="12.75" outlineLevel="2">
      <c r="A89" s="334"/>
      <c r="B89" s="41"/>
      <c r="C89" s="14"/>
      <c r="D89" s="26"/>
      <c r="E89" s="254" t="s">
        <v>161</v>
      </c>
      <c r="F89" s="139">
        <f>IF(F91&gt;0,F90/F91,0)</f>
        <v>0.4262295081967213</v>
      </c>
      <c r="G89" s="139">
        <f>IF(G91&gt;0,G90/G91,0)</f>
        <v>0.09836065573770492</v>
      </c>
      <c r="H89" s="27"/>
      <c r="I89" s="14"/>
      <c r="J89" s="76">
        <f>IF(J91&gt;0,J90/J91,0)</f>
        <v>0.8804768375520856</v>
      </c>
      <c r="K89" s="139">
        <f>IF(K91&gt;0,K90/K91,0)</f>
        <v>0</v>
      </c>
      <c r="L89" s="108"/>
      <c r="M89" s="27"/>
      <c r="N89" s="14"/>
      <c r="O89" s="108"/>
      <c r="P89" s="141"/>
      <c r="Q89" s="99"/>
      <c r="R89" s="376"/>
      <c r="S89" s="363"/>
      <c r="T89" s="376"/>
    </row>
    <row r="90" spans="1:20" s="306" customFormat="1" ht="12.75" outlineLevel="2">
      <c r="A90" s="334"/>
      <c r="B90" s="41"/>
      <c r="C90" s="14"/>
      <c r="D90" s="26"/>
      <c r="E90" s="254" t="s">
        <v>182</v>
      </c>
      <c r="F90" s="178">
        <f>F93</f>
        <v>26</v>
      </c>
      <c r="G90" s="178">
        <f>G93</f>
        <v>6</v>
      </c>
      <c r="H90" s="27"/>
      <c r="I90" s="14"/>
      <c r="J90" s="280">
        <f>I93</f>
        <v>6437152.6</v>
      </c>
      <c r="K90" s="178">
        <f>K93</f>
        <v>0</v>
      </c>
      <c r="L90" s="108"/>
      <c r="M90" s="27"/>
      <c r="N90" s="14"/>
      <c r="O90" s="108"/>
      <c r="P90" s="141"/>
      <c r="Q90" s="99"/>
      <c r="R90" s="376"/>
      <c r="S90" s="363"/>
      <c r="T90" s="376"/>
    </row>
    <row r="91" spans="1:20" s="306" customFormat="1" ht="12.75" outlineLevel="2">
      <c r="A91" s="334"/>
      <c r="B91" s="41"/>
      <c r="C91" s="14"/>
      <c r="D91" s="26"/>
      <c r="E91" s="254" t="s">
        <v>183</v>
      </c>
      <c r="F91" s="178">
        <f>$D93</f>
        <v>61</v>
      </c>
      <c r="G91" s="178">
        <f>$D93</f>
        <v>61</v>
      </c>
      <c r="H91" s="27"/>
      <c r="I91" s="14"/>
      <c r="J91" s="280">
        <f>H93</f>
        <v>7310984.6</v>
      </c>
      <c r="K91" s="178">
        <f>$D93</f>
        <v>61</v>
      </c>
      <c r="L91" s="108"/>
      <c r="M91" s="27"/>
      <c r="N91" s="14"/>
      <c r="O91" s="108"/>
      <c r="P91" s="141"/>
      <c r="Q91" s="99"/>
      <c r="R91" s="376"/>
      <c r="S91" s="363"/>
      <c r="T91" s="376"/>
    </row>
    <row r="92" spans="1:20" s="307" customFormat="1" ht="12.75" outlineLevel="3">
      <c r="A92" s="335"/>
      <c r="B92" s="42"/>
      <c r="C92" s="11"/>
      <c r="D92" s="130" t="s">
        <v>132</v>
      </c>
      <c r="E92" s="259" t="s">
        <v>157</v>
      </c>
      <c r="F92" s="142" t="s">
        <v>91</v>
      </c>
      <c r="G92" s="142" t="s">
        <v>92</v>
      </c>
      <c r="H92" s="211" t="s">
        <v>144</v>
      </c>
      <c r="I92" s="212" t="s">
        <v>145</v>
      </c>
      <c r="J92" s="80"/>
      <c r="K92" s="142" t="s">
        <v>90</v>
      </c>
      <c r="L92" s="166" t="s">
        <v>189</v>
      </c>
      <c r="M92" s="68" t="s">
        <v>190</v>
      </c>
      <c r="N92" s="10" t="s">
        <v>191</v>
      </c>
      <c r="O92" s="109" t="s">
        <v>192</v>
      </c>
      <c r="P92" s="142"/>
      <c r="Q92" s="404"/>
      <c r="R92" s="411"/>
      <c r="S92" s="364"/>
      <c r="T92" s="377"/>
    </row>
    <row r="93" spans="1:20" s="305" customFormat="1" ht="12.75" outlineLevel="3">
      <c r="A93" s="336"/>
      <c r="B93" s="42"/>
      <c r="C93" s="7"/>
      <c r="D93" s="16">
        <f>COUNTA(D94:D156)</f>
        <v>61</v>
      </c>
      <c r="E93" s="259" t="s">
        <v>158</v>
      </c>
      <c r="F93" s="143">
        <f>SUM(F94:F156)</f>
        <v>26</v>
      </c>
      <c r="G93" s="143">
        <f>SUM(G94:G156)</f>
        <v>6</v>
      </c>
      <c r="H93" s="18">
        <f>SUM(H94:H156)</f>
        <v>7310984.6</v>
      </c>
      <c r="I93" s="16">
        <f>SUM(I94:I156)</f>
        <v>6437152.6</v>
      </c>
      <c r="J93" s="81"/>
      <c r="K93" s="143">
        <f>SUM(K94:K156)</f>
        <v>0</v>
      </c>
      <c r="L93" s="168">
        <f>SUM(L94:L156)</f>
        <v>14</v>
      </c>
      <c r="M93" s="18">
        <f>SUM(M94:M156)</f>
        <v>5</v>
      </c>
      <c r="N93" s="8">
        <f>SUM(N94:N156)</f>
        <v>3</v>
      </c>
      <c r="O93" s="8">
        <f>SUM(O94:O156)</f>
        <v>2</v>
      </c>
      <c r="P93" s="143"/>
      <c r="Q93" s="100"/>
      <c r="R93" s="415"/>
      <c r="S93" s="361"/>
      <c r="T93" s="373"/>
    </row>
    <row r="94" spans="1:20" s="308" customFormat="1" ht="6.75" customHeight="1" outlineLevel="2">
      <c r="A94" s="340"/>
      <c r="B94" s="45"/>
      <c r="C94" s="45"/>
      <c r="D94" s="127"/>
      <c r="E94" s="249"/>
      <c r="F94" s="137"/>
      <c r="G94" s="137"/>
      <c r="H94" s="50"/>
      <c r="I94" s="50"/>
      <c r="J94" s="117"/>
      <c r="K94" s="137"/>
      <c r="L94" s="103"/>
      <c r="M94" s="66"/>
      <c r="N94" s="48"/>
      <c r="O94" s="74"/>
      <c r="P94" s="137"/>
      <c r="Q94" s="391"/>
      <c r="R94" s="420"/>
      <c r="S94" s="365"/>
      <c r="T94" s="378"/>
    </row>
    <row r="95" spans="1:20" s="312" customFormat="1" ht="12.75" outlineLevel="1">
      <c r="A95" s="478" t="s">
        <v>328</v>
      </c>
      <c r="B95" s="54" t="s">
        <v>26</v>
      </c>
      <c r="C95" s="55" t="s">
        <v>170</v>
      </c>
      <c r="D95" s="480" t="s">
        <v>330</v>
      </c>
      <c r="E95" s="260"/>
      <c r="F95" s="159">
        <v>1</v>
      </c>
      <c r="G95" s="159">
        <v>0</v>
      </c>
      <c r="H95" s="49">
        <v>131944</v>
      </c>
      <c r="I95" s="101">
        <v>131944</v>
      </c>
      <c r="J95" s="84">
        <f aca="true" t="shared" si="2" ref="J95:J155">IF(H95&gt;0,I95/H95,0)</f>
        <v>1</v>
      </c>
      <c r="K95" s="145">
        <v>0</v>
      </c>
      <c r="L95" s="169">
        <v>1</v>
      </c>
      <c r="M95" s="124">
        <v>1</v>
      </c>
      <c r="N95" s="47">
        <v>0</v>
      </c>
      <c r="O95" s="205">
        <f aca="true" t="shared" si="3" ref="O95:O155">IF(AND(M95=1,N95=1),1,0)</f>
        <v>0</v>
      </c>
      <c r="P95" s="176"/>
      <c r="Q95" s="276"/>
      <c r="R95" s="419"/>
      <c r="S95" s="369"/>
      <c r="T95" s="382"/>
    </row>
    <row r="96" spans="1:20" s="312" customFormat="1" ht="12.75" outlineLevel="1">
      <c r="A96" s="478" t="s">
        <v>328</v>
      </c>
      <c r="B96" s="54" t="s">
        <v>26</v>
      </c>
      <c r="C96" s="55" t="s">
        <v>170</v>
      </c>
      <c r="D96" s="480" t="s">
        <v>391</v>
      </c>
      <c r="E96" s="260"/>
      <c r="F96" s="159">
        <v>1</v>
      </c>
      <c r="G96" s="159">
        <v>0</v>
      </c>
      <c r="H96" s="49">
        <v>490000</v>
      </c>
      <c r="I96" s="101">
        <v>122000</v>
      </c>
      <c r="J96" s="84">
        <f t="shared" si="2"/>
        <v>0.24897959183673468</v>
      </c>
      <c r="K96" s="145">
        <v>0</v>
      </c>
      <c r="L96" s="169">
        <v>0</v>
      </c>
      <c r="M96" s="124">
        <v>0</v>
      </c>
      <c r="N96" s="47">
        <v>0</v>
      </c>
      <c r="O96" s="205">
        <f t="shared" si="3"/>
        <v>0</v>
      </c>
      <c r="P96" s="277"/>
      <c r="Q96" s="406"/>
      <c r="R96" s="419"/>
      <c r="S96" s="369"/>
      <c r="T96" s="382"/>
    </row>
    <row r="97" spans="1:20" s="312" customFormat="1" ht="12.75" outlineLevel="1">
      <c r="A97" s="478" t="s">
        <v>585</v>
      </c>
      <c r="B97" s="54" t="s">
        <v>26</v>
      </c>
      <c r="C97" s="55" t="s">
        <v>170</v>
      </c>
      <c r="D97" s="480" t="s">
        <v>392</v>
      </c>
      <c r="E97" s="260"/>
      <c r="F97" s="159">
        <v>1</v>
      </c>
      <c r="G97" s="159">
        <v>0</v>
      </c>
      <c r="H97" s="49">
        <v>426500</v>
      </c>
      <c r="I97" s="101">
        <v>426500</v>
      </c>
      <c r="J97" s="84">
        <f t="shared" si="2"/>
        <v>1</v>
      </c>
      <c r="K97" s="145">
        <v>0</v>
      </c>
      <c r="L97" s="169">
        <v>0</v>
      </c>
      <c r="M97" s="124">
        <v>0</v>
      </c>
      <c r="N97" s="47">
        <v>0</v>
      </c>
      <c r="O97" s="205">
        <f t="shared" si="3"/>
        <v>0</v>
      </c>
      <c r="P97" s="277"/>
      <c r="Q97" s="406"/>
      <c r="R97" s="419"/>
      <c r="S97" s="369"/>
      <c r="T97" s="382"/>
    </row>
    <row r="98" spans="1:20" s="312" customFormat="1" ht="12.75" outlineLevel="1">
      <c r="A98" s="478" t="s">
        <v>325</v>
      </c>
      <c r="B98" s="54" t="s">
        <v>26</v>
      </c>
      <c r="C98" s="55" t="s">
        <v>170</v>
      </c>
      <c r="D98" s="480" t="s">
        <v>393</v>
      </c>
      <c r="E98" s="260"/>
      <c r="F98" s="159">
        <v>1</v>
      </c>
      <c r="G98" s="159">
        <v>0</v>
      </c>
      <c r="H98" s="49">
        <v>131944</v>
      </c>
      <c r="I98" s="101">
        <v>131944</v>
      </c>
      <c r="J98" s="84">
        <f t="shared" si="2"/>
        <v>1</v>
      </c>
      <c r="K98" s="145">
        <v>0</v>
      </c>
      <c r="L98" s="169">
        <v>1</v>
      </c>
      <c r="M98" s="124">
        <v>0</v>
      </c>
      <c r="N98" s="47">
        <v>0</v>
      </c>
      <c r="O98" s="205">
        <f t="shared" si="3"/>
        <v>0</v>
      </c>
      <c r="P98" s="277"/>
      <c r="Q98" s="406"/>
      <c r="R98" s="419"/>
      <c r="S98" s="369"/>
      <c r="T98" s="382"/>
    </row>
    <row r="99" spans="1:20" s="312" customFormat="1" ht="12.75" outlineLevel="1">
      <c r="A99" s="478" t="s">
        <v>325</v>
      </c>
      <c r="B99" s="54" t="s">
        <v>26</v>
      </c>
      <c r="C99" s="55" t="s">
        <v>170</v>
      </c>
      <c r="D99" s="480" t="s">
        <v>394</v>
      </c>
      <c r="E99" s="260"/>
      <c r="F99" s="159">
        <v>1</v>
      </c>
      <c r="G99" s="159">
        <v>0</v>
      </c>
      <c r="H99" s="49">
        <v>344049.5</v>
      </c>
      <c r="I99" s="101">
        <v>344049.5</v>
      </c>
      <c r="J99" s="84">
        <f t="shared" si="2"/>
        <v>1</v>
      </c>
      <c r="K99" s="145">
        <v>0</v>
      </c>
      <c r="L99" s="169">
        <v>1</v>
      </c>
      <c r="M99" s="124">
        <v>0</v>
      </c>
      <c r="N99" s="47">
        <v>0</v>
      </c>
      <c r="O99" s="205">
        <f t="shared" si="3"/>
        <v>0</v>
      </c>
      <c r="P99" s="277"/>
      <c r="Q99" s="406"/>
      <c r="R99" s="419"/>
      <c r="S99" s="369"/>
      <c r="T99" s="382"/>
    </row>
    <row r="100" spans="1:20" s="312" customFormat="1" ht="12.75" outlineLevel="1">
      <c r="A100" s="478" t="s">
        <v>325</v>
      </c>
      <c r="B100" s="54" t="s">
        <v>26</v>
      </c>
      <c r="C100" s="55" t="s">
        <v>170</v>
      </c>
      <c r="D100" s="480" t="s">
        <v>395</v>
      </c>
      <c r="E100" s="260"/>
      <c r="F100" s="159">
        <v>1</v>
      </c>
      <c r="G100" s="159">
        <v>0</v>
      </c>
      <c r="H100" s="49">
        <v>131944</v>
      </c>
      <c r="I100" s="101">
        <v>131944</v>
      </c>
      <c r="J100" s="84">
        <f t="shared" si="2"/>
        <v>1</v>
      </c>
      <c r="K100" s="145">
        <v>0</v>
      </c>
      <c r="L100" s="169">
        <v>1</v>
      </c>
      <c r="M100" s="124">
        <v>0</v>
      </c>
      <c r="N100" s="47">
        <v>0</v>
      </c>
      <c r="O100" s="205">
        <f t="shared" si="3"/>
        <v>0</v>
      </c>
      <c r="P100" s="277"/>
      <c r="Q100" s="406"/>
      <c r="R100" s="419"/>
      <c r="S100" s="369"/>
      <c r="T100" s="382"/>
    </row>
    <row r="101" spans="1:20" s="312" customFormat="1" ht="12.75" outlineLevel="1">
      <c r="A101" s="478" t="s">
        <v>325</v>
      </c>
      <c r="B101" s="54" t="s">
        <v>26</v>
      </c>
      <c r="C101" s="55" t="s">
        <v>170</v>
      </c>
      <c r="D101" s="480" t="s">
        <v>396</v>
      </c>
      <c r="E101" s="260"/>
      <c r="F101" s="159">
        <v>1</v>
      </c>
      <c r="G101" s="159">
        <v>0</v>
      </c>
      <c r="H101" s="49">
        <v>131944</v>
      </c>
      <c r="I101" s="101">
        <v>131944</v>
      </c>
      <c r="J101" s="84">
        <f t="shared" si="2"/>
        <v>1</v>
      </c>
      <c r="K101" s="145">
        <v>0</v>
      </c>
      <c r="L101" s="169">
        <v>1</v>
      </c>
      <c r="M101" s="124">
        <v>0</v>
      </c>
      <c r="N101" s="47">
        <v>0</v>
      </c>
      <c r="O101" s="205">
        <f t="shared" si="3"/>
        <v>0</v>
      </c>
      <c r="P101" s="277"/>
      <c r="Q101" s="406"/>
      <c r="R101" s="419"/>
      <c r="S101" s="369"/>
      <c r="T101" s="382"/>
    </row>
    <row r="102" spans="1:20" s="312" customFormat="1" ht="12.75" outlineLevel="1">
      <c r="A102" s="478" t="s">
        <v>335</v>
      </c>
      <c r="B102" s="54" t="s">
        <v>26</v>
      </c>
      <c r="C102" s="55" t="s">
        <v>170</v>
      </c>
      <c r="D102" s="480" t="s">
        <v>397</v>
      </c>
      <c r="E102" s="260"/>
      <c r="F102" s="159">
        <v>0</v>
      </c>
      <c r="G102" s="159">
        <v>0</v>
      </c>
      <c r="H102" s="49">
        <v>1380</v>
      </c>
      <c r="I102" s="101">
        <v>1380</v>
      </c>
      <c r="J102" s="84">
        <f t="shared" si="2"/>
        <v>1</v>
      </c>
      <c r="K102" s="145">
        <v>0</v>
      </c>
      <c r="L102" s="169">
        <v>0</v>
      </c>
      <c r="M102" s="124">
        <v>0</v>
      </c>
      <c r="N102" s="47">
        <v>0</v>
      </c>
      <c r="O102" s="205">
        <f t="shared" si="3"/>
        <v>0</v>
      </c>
      <c r="P102" s="277"/>
      <c r="Q102" s="406"/>
      <c r="R102" s="419"/>
      <c r="S102" s="369"/>
      <c r="T102" s="382"/>
    </row>
    <row r="103" spans="1:20" s="312" customFormat="1" ht="12.75" outlineLevel="1">
      <c r="A103" s="478" t="s">
        <v>335</v>
      </c>
      <c r="B103" s="54" t="s">
        <v>26</v>
      </c>
      <c r="C103" s="55" t="s">
        <v>170</v>
      </c>
      <c r="D103" s="480" t="s">
        <v>398</v>
      </c>
      <c r="E103" s="260"/>
      <c r="F103" s="159">
        <v>0</v>
      </c>
      <c r="G103" s="159">
        <v>0</v>
      </c>
      <c r="H103" s="49">
        <v>60</v>
      </c>
      <c r="I103" s="101">
        <v>60</v>
      </c>
      <c r="J103" s="84">
        <f t="shared" si="2"/>
        <v>1</v>
      </c>
      <c r="K103" s="145">
        <v>0</v>
      </c>
      <c r="L103" s="169">
        <v>0</v>
      </c>
      <c r="M103" s="124">
        <v>0</v>
      </c>
      <c r="N103" s="47">
        <v>0</v>
      </c>
      <c r="O103" s="205">
        <f t="shared" si="3"/>
        <v>0</v>
      </c>
      <c r="P103" s="277"/>
      <c r="Q103" s="406"/>
      <c r="R103" s="419"/>
      <c r="S103" s="369"/>
      <c r="T103" s="382"/>
    </row>
    <row r="104" spans="1:20" s="312" customFormat="1" ht="12.75" outlineLevel="1">
      <c r="A104" s="478" t="s">
        <v>325</v>
      </c>
      <c r="B104" s="54" t="s">
        <v>26</v>
      </c>
      <c r="C104" s="55" t="s">
        <v>170</v>
      </c>
      <c r="D104" s="480" t="s">
        <v>399</v>
      </c>
      <c r="E104" s="260"/>
      <c r="F104" s="159">
        <v>1</v>
      </c>
      <c r="G104" s="159">
        <v>0</v>
      </c>
      <c r="H104" s="49">
        <v>344049.5</v>
      </c>
      <c r="I104" s="101">
        <v>344049.5</v>
      </c>
      <c r="J104" s="84">
        <f t="shared" si="2"/>
        <v>1</v>
      </c>
      <c r="K104" s="145">
        <v>0</v>
      </c>
      <c r="L104" s="169">
        <v>1</v>
      </c>
      <c r="M104" s="124">
        <v>0</v>
      </c>
      <c r="N104" s="47">
        <v>0</v>
      </c>
      <c r="O104" s="205">
        <f t="shared" si="3"/>
        <v>0</v>
      </c>
      <c r="P104" s="277"/>
      <c r="Q104" s="406"/>
      <c r="R104" s="419"/>
      <c r="S104" s="369"/>
      <c r="T104" s="382"/>
    </row>
    <row r="105" spans="1:20" s="312" customFormat="1" ht="12.75" outlineLevel="1">
      <c r="A105" s="478" t="s">
        <v>325</v>
      </c>
      <c r="B105" s="54" t="s">
        <v>26</v>
      </c>
      <c r="C105" s="55" t="s">
        <v>170</v>
      </c>
      <c r="D105" s="480" t="s">
        <v>400</v>
      </c>
      <c r="E105" s="260"/>
      <c r="F105" s="159">
        <v>0</v>
      </c>
      <c r="G105" s="159">
        <v>0</v>
      </c>
      <c r="H105" s="49">
        <v>131944</v>
      </c>
      <c r="I105" s="101">
        <v>131944</v>
      </c>
      <c r="J105" s="84">
        <f t="shared" si="2"/>
        <v>1</v>
      </c>
      <c r="K105" s="145">
        <v>0</v>
      </c>
      <c r="L105" s="169">
        <v>1</v>
      </c>
      <c r="M105" s="124">
        <v>0</v>
      </c>
      <c r="N105" s="47">
        <v>0</v>
      </c>
      <c r="O105" s="205">
        <f t="shared" si="3"/>
        <v>0</v>
      </c>
      <c r="P105" s="277"/>
      <c r="Q105" s="406"/>
      <c r="R105" s="419"/>
      <c r="S105" s="369"/>
      <c r="T105" s="382"/>
    </row>
    <row r="106" spans="1:20" s="312" customFormat="1" ht="12.75" outlineLevel="1">
      <c r="A106" s="478" t="s">
        <v>408</v>
      </c>
      <c r="B106" s="54" t="s">
        <v>26</v>
      </c>
      <c r="C106" s="55" t="s">
        <v>170</v>
      </c>
      <c r="D106" s="480" t="s">
        <v>401</v>
      </c>
      <c r="E106" s="260"/>
      <c r="F106" s="159">
        <v>0</v>
      </c>
      <c r="G106" s="159">
        <v>0</v>
      </c>
      <c r="H106" s="49">
        <v>131944</v>
      </c>
      <c r="I106" s="101">
        <v>131944</v>
      </c>
      <c r="J106" s="84">
        <f t="shared" si="2"/>
        <v>1</v>
      </c>
      <c r="K106" s="145">
        <v>0</v>
      </c>
      <c r="L106" s="169">
        <v>0</v>
      </c>
      <c r="M106" s="124">
        <v>0</v>
      </c>
      <c r="N106" s="47">
        <v>0</v>
      </c>
      <c r="O106" s="205">
        <f t="shared" si="3"/>
        <v>0</v>
      </c>
      <c r="P106" s="277"/>
      <c r="Q106" s="406"/>
      <c r="R106" s="419"/>
      <c r="S106" s="369"/>
      <c r="T106" s="382"/>
    </row>
    <row r="107" spans="1:20" s="312" customFormat="1" ht="12.75" outlineLevel="1">
      <c r="A107" s="478" t="s">
        <v>325</v>
      </c>
      <c r="B107" s="54" t="s">
        <v>26</v>
      </c>
      <c r="C107" s="55" t="s">
        <v>170</v>
      </c>
      <c r="D107" s="480" t="s">
        <v>402</v>
      </c>
      <c r="E107" s="260"/>
      <c r="F107" s="159">
        <v>0</v>
      </c>
      <c r="G107" s="159">
        <v>0</v>
      </c>
      <c r="H107" s="49">
        <v>131944</v>
      </c>
      <c r="I107" s="101">
        <v>131944</v>
      </c>
      <c r="J107" s="84">
        <f t="shared" si="2"/>
        <v>1</v>
      </c>
      <c r="K107" s="145">
        <v>0</v>
      </c>
      <c r="L107" s="169">
        <v>1</v>
      </c>
      <c r="M107" s="124">
        <v>0</v>
      </c>
      <c r="N107" s="47">
        <v>0</v>
      </c>
      <c r="O107" s="205">
        <f t="shared" si="3"/>
        <v>0</v>
      </c>
      <c r="P107" s="277"/>
      <c r="Q107" s="406"/>
      <c r="R107" s="419"/>
      <c r="S107" s="369"/>
      <c r="T107" s="382"/>
    </row>
    <row r="108" spans="1:20" s="312" customFormat="1" ht="12.75" outlineLevel="1">
      <c r="A108" s="478" t="s">
        <v>325</v>
      </c>
      <c r="B108" s="54" t="s">
        <v>26</v>
      </c>
      <c r="C108" s="55" t="s">
        <v>170</v>
      </c>
      <c r="D108" s="480" t="s">
        <v>403</v>
      </c>
      <c r="E108" s="260"/>
      <c r="F108" s="159">
        <v>0</v>
      </c>
      <c r="G108" s="159">
        <v>0</v>
      </c>
      <c r="H108" s="49">
        <v>131944</v>
      </c>
      <c r="I108" s="101">
        <v>131944</v>
      </c>
      <c r="J108" s="84">
        <f t="shared" si="2"/>
        <v>1</v>
      </c>
      <c r="K108" s="145">
        <v>0</v>
      </c>
      <c r="L108" s="169">
        <v>1</v>
      </c>
      <c r="M108" s="124">
        <v>0</v>
      </c>
      <c r="N108" s="47">
        <v>0</v>
      </c>
      <c r="O108" s="205">
        <f t="shared" si="3"/>
        <v>0</v>
      </c>
      <c r="P108" s="277"/>
      <c r="Q108" s="406"/>
      <c r="R108" s="419"/>
      <c r="S108" s="369"/>
      <c r="T108" s="382"/>
    </row>
    <row r="109" spans="1:20" s="312" customFormat="1" ht="12.75" outlineLevel="1">
      <c r="A109" s="478" t="s">
        <v>321</v>
      </c>
      <c r="B109" s="54" t="s">
        <v>26</v>
      </c>
      <c r="C109" s="55" t="s">
        <v>170</v>
      </c>
      <c r="D109" s="480" t="s">
        <v>404</v>
      </c>
      <c r="E109" s="260"/>
      <c r="F109" s="159">
        <v>1</v>
      </c>
      <c r="G109" s="159">
        <v>1</v>
      </c>
      <c r="H109" s="49">
        <v>3148</v>
      </c>
      <c r="I109" s="101">
        <v>3148</v>
      </c>
      <c r="J109" s="84">
        <f t="shared" si="2"/>
        <v>1</v>
      </c>
      <c r="K109" s="145">
        <v>0</v>
      </c>
      <c r="L109" s="169">
        <v>0</v>
      </c>
      <c r="M109" s="124">
        <v>0</v>
      </c>
      <c r="N109" s="47">
        <v>0</v>
      </c>
      <c r="O109" s="205">
        <f t="shared" si="3"/>
        <v>0</v>
      </c>
      <c r="P109" s="277"/>
      <c r="Q109" s="406"/>
      <c r="R109" s="419"/>
      <c r="S109" s="369"/>
      <c r="T109" s="382"/>
    </row>
    <row r="110" spans="1:20" s="312" customFormat="1" ht="12.75" outlineLevel="1">
      <c r="A110" s="478" t="s">
        <v>343</v>
      </c>
      <c r="B110" s="54" t="s">
        <v>26</v>
      </c>
      <c r="C110" s="55" t="s">
        <v>170</v>
      </c>
      <c r="D110" s="480" t="s">
        <v>405</v>
      </c>
      <c r="E110" s="260"/>
      <c r="F110" s="159">
        <v>0</v>
      </c>
      <c r="G110" s="159">
        <v>0</v>
      </c>
      <c r="H110" s="49">
        <v>131944</v>
      </c>
      <c r="I110" s="101">
        <v>130000</v>
      </c>
      <c r="J110" s="84">
        <f t="shared" si="2"/>
        <v>0.9852664766870793</v>
      </c>
      <c r="K110" s="145">
        <v>0</v>
      </c>
      <c r="L110" s="169">
        <v>0</v>
      </c>
      <c r="M110" s="124">
        <v>0</v>
      </c>
      <c r="N110" s="47">
        <v>0</v>
      </c>
      <c r="O110" s="205">
        <f t="shared" si="3"/>
        <v>0</v>
      </c>
      <c r="P110" s="277"/>
      <c r="Q110" s="406"/>
      <c r="R110" s="419"/>
      <c r="S110" s="369"/>
      <c r="T110" s="382"/>
    </row>
    <row r="111" spans="1:20" s="312" customFormat="1" ht="12.75" outlineLevel="1">
      <c r="A111" s="478" t="s">
        <v>343</v>
      </c>
      <c r="B111" s="54" t="s">
        <v>26</v>
      </c>
      <c r="C111" s="55" t="s">
        <v>170</v>
      </c>
      <c r="D111" s="480" t="s">
        <v>406</v>
      </c>
      <c r="E111" s="260"/>
      <c r="F111" s="159">
        <v>0</v>
      </c>
      <c r="G111" s="159">
        <v>0</v>
      </c>
      <c r="H111" s="49">
        <v>5000</v>
      </c>
      <c r="I111" s="101">
        <v>5000</v>
      </c>
      <c r="J111" s="84">
        <f t="shared" si="2"/>
        <v>1</v>
      </c>
      <c r="K111" s="145">
        <v>0</v>
      </c>
      <c r="L111" s="169">
        <v>0</v>
      </c>
      <c r="M111" s="124">
        <v>0</v>
      </c>
      <c r="N111" s="47">
        <v>0</v>
      </c>
      <c r="O111" s="205">
        <f t="shared" si="3"/>
        <v>0</v>
      </c>
      <c r="P111" s="277"/>
      <c r="Q111" s="406"/>
      <c r="R111" s="419"/>
      <c r="S111" s="369"/>
      <c r="T111" s="382"/>
    </row>
    <row r="112" spans="1:20" s="312" customFormat="1" ht="12.75" outlineLevel="1">
      <c r="A112" s="478" t="s">
        <v>343</v>
      </c>
      <c r="B112" s="54" t="s">
        <v>26</v>
      </c>
      <c r="C112" s="55" t="s">
        <v>170</v>
      </c>
      <c r="D112" s="480" t="s">
        <v>407</v>
      </c>
      <c r="E112" s="260"/>
      <c r="F112" s="159">
        <v>0</v>
      </c>
      <c r="G112" s="159">
        <v>0</v>
      </c>
      <c r="H112" s="49">
        <v>4000</v>
      </c>
      <c r="I112" s="101">
        <v>4000</v>
      </c>
      <c r="J112" s="84">
        <f t="shared" si="2"/>
        <v>1</v>
      </c>
      <c r="K112" s="145">
        <v>0</v>
      </c>
      <c r="L112" s="169">
        <v>0</v>
      </c>
      <c r="M112" s="124">
        <v>0</v>
      </c>
      <c r="N112" s="47">
        <v>0</v>
      </c>
      <c r="O112" s="205">
        <f t="shared" si="3"/>
        <v>0</v>
      </c>
      <c r="P112" s="277"/>
      <c r="Q112" s="406"/>
      <c r="R112" s="419"/>
      <c r="S112" s="369"/>
      <c r="T112" s="382"/>
    </row>
    <row r="113" spans="1:20" s="312" customFormat="1" ht="12.75" outlineLevel="1">
      <c r="A113" s="478" t="s">
        <v>408</v>
      </c>
      <c r="B113" s="54" t="s">
        <v>26</v>
      </c>
      <c r="C113" s="55" t="s">
        <v>171</v>
      </c>
      <c r="D113" s="480" t="s">
        <v>409</v>
      </c>
      <c r="E113" s="260"/>
      <c r="F113" s="159">
        <v>0</v>
      </c>
      <c r="G113" s="159">
        <v>0</v>
      </c>
      <c r="H113" s="49">
        <v>65972</v>
      </c>
      <c r="I113" s="101">
        <v>65972</v>
      </c>
      <c r="J113" s="84">
        <f t="shared" si="2"/>
        <v>1</v>
      </c>
      <c r="K113" s="145">
        <v>0</v>
      </c>
      <c r="L113" s="169">
        <v>0</v>
      </c>
      <c r="M113" s="124">
        <v>0</v>
      </c>
      <c r="N113" s="47">
        <v>0</v>
      </c>
      <c r="O113" s="205">
        <f t="shared" si="3"/>
        <v>0</v>
      </c>
      <c r="P113" s="277"/>
      <c r="Q113" s="406"/>
      <c r="R113" s="419"/>
      <c r="S113" s="369"/>
      <c r="T113" s="382"/>
    </row>
    <row r="114" spans="1:20" s="312" customFormat="1" ht="12.75" outlineLevel="1">
      <c r="A114" s="478" t="s">
        <v>408</v>
      </c>
      <c r="B114" s="54" t="s">
        <v>26</v>
      </c>
      <c r="C114" s="55" t="s">
        <v>171</v>
      </c>
      <c r="D114" s="480" t="s">
        <v>410</v>
      </c>
      <c r="E114" s="260"/>
      <c r="F114" s="159">
        <v>0</v>
      </c>
      <c r="G114" s="159">
        <v>0</v>
      </c>
      <c r="H114" s="49">
        <v>131944</v>
      </c>
      <c r="I114" s="101">
        <v>131944</v>
      </c>
      <c r="J114" s="84">
        <f t="shared" si="2"/>
        <v>1</v>
      </c>
      <c r="K114" s="145">
        <v>0</v>
      </c>
      <c r="L114" s="169">
        <v>0</v>
      </c>
      <c r="M114" s="124">
        <v>0</v>
      </c>
      <c r="N114" s="47">
        <v>0</v>
      </c>
      <c r="O114" s="205">
        <f t="shared" si="3"/>
        <v>0</v>
      </c>
      <c r="P114" s="277"/>
      <c r="Q114" s="406"/>
      <c r="R114" s="419"/>
      <c r="S114" s="369"/>
      <c r="T114" s="382"/>
    </row>
    <row r="115" spans="1:20" s="312" customFormat="1" ht="12.75" outlineLevel="1">
      <c r="A115" s="478" t="s">
        <v>408</v>
      </c>
      <c r="B115" s="54" t="s">
        <v>26</v>
      </c>
      <c r="C115" s="55" t="s">
        <v>171</v>
      </c>
      <c r="D115" s="480" t="s">
        <v>411</v>
      </c>
      <c r="E115" s="260"/>
      <c r="F115" s="159">
        <v>0</v>
      </c>
      <c r="G115" s="159">
        <v>0</v>
      </c>
      <c r="H115" s="49">
        <v>131944</v>
      </c>
      <c r="I115" s="101">
        <v>131944</v>
      </c>
      <c r="J115" s="84">
        <f t="shared" si="2"/>
        <v>1</v>
      </c>
      <c r="K115" s="145">
        <v>0</v>
      </c>
      <c r="L115" s="169">
        <v>0</v>
      </c>
      <c r="M115" s="124">
        <v>0</v>
      </c>
      <c r="N115" s="47">
        <v>0</v>
      </c>
      <c r="O115" s="205">
        <f t="shared" si="3"/>
        <v>0</v>
      </c>
      <c r="P115" s="277"/>
      <c r="Q115" s="406"/>
      <c r="R115" s="419"/>
      <c r="S115" s="369"/>
      <c r="T115" s="382"/>
    </row>
    <row r="116" spans="1:20" s="312" customFormat="1" ht="12.75" outlineLevel="1">
      <c r="A116" s="478" t="s">
        <v>752</v>
      </c>
      <c r="B116" s="54" t="s">
        <v>26</v>
      </c>
      <c r="C116" s="55" t="s">
        <v>171</v>
      </c>
      <c r="D116" s="480" t="s">
        <v>412</v>
      </c>
      <c r="E116" s="260"/>
      <c r="F116" s="159">
        <v>0</v>
      </c>
      <c r="G116" s="159">
        <v>0</v>
      </c>
      <c r="H116" s="49">
        <v>131944</v>
      </c>
      <c r="I116" s="101">
        <v>131944</v>
      </c>
      <c r="J116" s="84">
        <f t="shared" si="2"/>
        <v>1</v>
      </c>
      <c r="K116" s="145">
        <v>0</v>
      </c>
      <c r="L116" s="169">
        <v>0</v>
      </c>
      <c r="M116" s="124">
        <v>1</v>
      </c>
      <c r="N116" s="47">
        <v>0</v>
      </c>
      <c r="O116" s="205">
        <f t="shared" si="3"/>
        <v>0</v>
      </c>
      <c r="P116" s="277"/>
      <c r="Q116" s="406"/>
      <c r="R116" s="419"/>
      <c r="S116" s="369"/>
      <c r="T116" s="382"/>
    </row>
    <row r="117" spans="1:20" s="312" customFormat="1" ht="12.75" outlineLevel="1">
      <c r="A117" s="478" t="s">
        <v>408</v>
      </c>
      <c r="B117" s="54" t="s">
        <v>26</v>
      </c>
      <c r="C117" s="55" t="s">
        <v>171</v>
      </c>
      <c r="D117" s="480" t="s">
        <v>413</v>
      </c>
      <c r="E117" s="260"/>
      <c r="F117" s="159">
        <v>0</v>
      </c>
      <c r="G117" s="159">
        <v>0</v>
      </c>
      <c r="H117" s="49">
        <v>131944</v>
      </c>
      <c r="I117" s="101">
        <v>131944</v>
      </c>
      <c r="J117" s="84">
        <f t="shared" si="2"/>
        <v>1</v>
      </c>
      <c r="K117" s="145">
        <v>0</v>
      </c>
      <c r="L117" s="169">
        <v>0</v>
      </c>
      <c r="M117" s="124">
        <v>0</v>
      </c>
      <c r="N117" s="47">
        <v>0</v>
      </c>
      <c r="O117" s="205">
        <f t="shared" si="3"/>
        <v>0</v>
      </c>
      <c r="P117" s="277"/>
      <c r="Q117" s="406"/>
      <c r="R117" s="419"/>
      <c r="S117" s="369"/>
      <c r="T117" s="382"/>
    </row>
    <row r="118" spans="1:20" s="312" customFormat="1" ht="12.75" outlineLevel="1">
      <c r="A118" s="478" t="s">
        <v>9</v>
      </c>
      <c r="B118" s="54" t="s">
        <v>26</v>
      </c>
      <c r="C118" s="55" t="s">
        <v>171</v>
      </c>
      <c r="D118" s="480" t="s">
        <v>414</v>
      </c>
      <c r="E118" s="260"/>
      <c r="F118" s="159">
        <v>1</v>
      </c>
      <c r="G118" s="159">
        <v>0</v>
      </c>
      <c r="H118" s="49">
        <v>131944</v>
      </c>
      <c r="I118" s="101">
        <v>131944</v>
      </c>
      <c r="J118" s="84">
        <f t="shared" si="2"/>
        <v>1</v>
      </c>
      <c r="K118" s="145">
        <v>0</v>
      </c>
      <c r="L118" s="169">
        <v>0</v>
      </c>
      <c r="M118" s="124">
        <v>1</v>
      </c>
      <c r="N118" s="47">
        <v>0</v>
      </c>
      <c r="O118" s="205">
        <f t="shared" si="3"/>
        <v>0</v>
      </c>
      <c r="P118" s="277"/>
      <c r="Q118" s="406"/>
      <c r="R118" s="419"/>
      <c r="S118" s="369"/>
      <c r="T118" s="382"/>
    </row>
    <row r="119" spans="1:20" s="312" customFormat="1" ht="12.75" outlineLevel="1">
      <c r="A119" s="478" t="s">
        <v>321</v>
      </c>
      <c r="B119" s="54" t="s">
        <v>26</v>
      </c>
      <c r="C119" s="55" t="s">
        <v>171</v>
      </c>
      <c r="D119" s="480" t="s">
        <v>415</v>
      </c>
      <c r="E119" s="260"/>
      <c r="F119" s="159">
        <v>0</v>
      </c>
      <c r="G119" s="159">
        <v>0</v>
      </c>
      <c r="H119" s="49">
        <v>131944</v>
      </c>
      <c r="I119" s="101">
        <v>131944</v>
      </c>
      <c r="J119" s="84">
        <f t="shared" si="2"/>
        <v>1</v>
      </c>
      <c r="K119" s="145">
        <v>0</v>
      </c>
      <c r="L119" s="169">
        <v>0</v>
      </c>
      <c r="M119" s="124">
        <v>0</v>
      </c>
      <c r="N119" s="47">
        <v>0</v>
      </c>
      <c r="O119" s="205">
        <f t="shared" si="3"/>
        <v>0</v>
      </c>
      <c r="P119" s="277"/>
      <c r="Q119" s="406"/>
      <c r="R119" s="419"/>
      <c r="S119" s="369"/>
      <c r="T119" s="382"/>
    </row>
    <row r="120" spans="1:20" s="312" customFormat="1" ht="12.75" outlineLevel="1">
      <c r="A120" s="478" t="s">
        <v>321</v>
      </c>
      <c r="B120" s="54" t="s">
        <v>26</v>
      </c>
      <c r="C120" s="55" t="s">
        <v>171</v>
      </c>
      <c r="D120" s="480" t="s">
        <v>416</v>
      </c>
      <c r="E120" s="260"/>
      <c r="F120" s="159">
        <v>1</v>
      </c>
      <c r="G120" s="159">
        <v>1</v>
      </c>
      <c r="H120" s="49">
        <v>131944</v>
      </c>
      <c r="I120" s="101">
        <v>131944</v>
      </c>
      <c r="J120" s="84">
        <f t="shared" si="2"/>
        <v>1</v>
      </c>
      <c r="K120" s="145">
        <v>0</v>
      </c>
      <c r="L120" s="169">
        <v>0</v>
      </c>
      <c r="M120" s="124">
        <v>0</v>
      </c>
      <c r="N120" s="47">
        <v>0</v>
      </c>
      <c r="O120" s="205">
        <f t="shared" si="3"/>
        <v>0</v>
      </c>
      <c r="P120" s="277"/>
      <c r="Q120" s="406"/>
      <c r="R120" s="419"/>
      <c r="S120" s="369"/>
      <c r="T120" s="382"/>
    </row>
    <row r="121" spans="1:20" s="312" customFormat="1" ht="12.75" outlineLevel="1">
      <c r="A121" s="478" t="s">
        <v>12</v>
      </c>
      <c r="B121" s="54" t="s">
        <v>26</v>
      </c>
      <c r="C121" s="55" t="s">
        <v>171</v>
      </c>
      <c r="D121" s="480" t="s">
        <v>417</v>
      </c>
      <c r="E121" s="260"/>
      <c r="F121" s="159">
        <v>0</v>
      </c>
      <c r="G121" s="159">
        <v>0</v>
      </c>
      <c r="H121" s="49">
        <v>3354</v>
      </c>
      <c r="I121" s="101">
        <f>H121</f>
        <v>3354</v>
      </c>
      <c r="J121" s="84">
        <f t="shared" si="2"/>
        <v>1</v>
      </c>
      <c r="K121" s="145">
        <v>0</v>
      </c>
      <c r="L121" s="169">
        <v>0</v>
      </c>
      <c r="M121" s="124">
        <v>0</v>
      </c>
      <c r="N121" s="47">
        <v>0</v>
      </c>
      <c r="O121" s="205">
        <f t="shared" si="3"/>
        <v>0</v>
      </c>
      <c r="P121" s="277"/>
      <c r="Q121" s="406"/>
      <c r="R121" s="419"/>
      <c r="S121" s="369"/>
      <c r="T121" s="382"/>
    </row>
    <row r="122" spans="1:20" s="312" customFormat="1" ht="12.75" outlineLevel="1">
      <c r="A122" s="478" t="s">
        <v>321</v>
      </c>
      <c r="B122" s="54" t="s">
        <v>26</v>
      </c>
      <c r="C122" s="55" t="s">
        <v>171</v>
      </c>
      <c r="D122" s="480" t="s">
        <v>418</v>
      </c>
      <c r="E122" s="260"/>
      <c r="F122" s="159">
        <v>0</v>
      </c>
      <c r="G122" s="159">
        <v>0</v>
      </c>
      <c r="H122" s="49">
        <v>131944</v>
      </c>
      <c r="I122" s="101">
        <v>131944</v>
      </c>
      <c r="J122" s="84">
        <f t="shared" si="2"/>
        <v>1</v>
      </c>
      <c r="K122" s="145">
        <v>0</v>
      </c>
      <c r="L122" s="169">
        <v>0</v>
      </c>
      <c r="M122" s="124">
        <v>0</v>
      </c>
      <c r="N122" s="47">
        <v>0</v>
      </c>
      <c r="O122" s="205">
        <f t="shared" si="3"/>
        <v>0</v>
      </c>
      <c r="P122" s="277"/>
      <c r="Q122" s="406"/>
      <c r="R122" s="419"/>
      <c r="S122" s="369"/>
      <c r="T122" s="382"/>
    </row>
    <row r="123" spans="1:20" s="312" customFormat="1" ht="12.75" outlineLevel="1">
      <c r="A123" s="478" t="s">
        <v>325</v>
      </c>
      <c r="B123" s="54" t="s">
        <v>26</v>
      </c>
      <c r="C123" s="55" t="s">
        <v>171</v>
      </c>
      <c r="D123" s="480" t="s">
        <v>419</v>
      </c>
      <c r="E123" s="260"/>
      <c r="F123" s="159">
        <v>1</v>
      </c>
      <c r="G123" s="159">
        <v>0</v>
      </c>
      <c r="H123" s="49">
        <v>344049.5</v>
      </c>
      <c r="I123" s="101">
        <v>344049.5</v>
      </c>
      <c r="J123" s="84">
        <f t="shared" si="2"/>
        <v>1</v>
      </c>
      <c r="K123" s="145">
        <v>0</v>
      </c>
      <c r="L123" s="169">
        <v>1</v>
      </c>
      <c r="M123" s="124">
        <v>0</v>
      </c>
      <c r="N123" s="47">
        <v>0</v>
      </c>
      <c r="O123" s="205">
        <f t="shared" si="3"/>
        <v>0</v>
      </c>
      <c r="P123" s="277"/>
      <c r="Q123" s="406"/>
      <c r="R123" s="419"/>
      <c r="S123" s="369"/>
      <c r="T123" s="382"/>
    </row>
    <row r="124" spans="1:20" s="312" customFormat="1" ht="12.75" outlineLevel="1">
      <c r="A124" s="478" t="s">
        <v>325</v>
      </c>
      <c r="B124" s="54" t="s">
        <v>26</v>
      </c>
      <c r="C124" s="55" t="s">
        <v>171</v>
      </c>
      <c r="D124" s="480" t="s">
        <v>420</v>
      </c>
      <c r="E124" s="260"/>
      <c r="F124" s="159">
        <v>1</v>
      </c>
      <c r="G124" s="159">
        <v>0</v>
      </c>
      <c r="H124" s="49">
        <v>131944</v>
      </c>
      <c r="I124" s="101">
        <v>131944</v>
      </c>
      <c r="J124" s="84">
        <f t="shared" si="2"/>
        <v>1</v>
      </c>
      <c r="K124" s="145">
        <v>0</v>
      </c>
      <c r="L124" s="169">
        <v>1</v>
      </c>
      <c r="M124" s="124">
        <v>0</v>
      </c>
      <c r="N124" s="47">
        <v>0</v>
      </c>
      <c r="O124" s="205">
        <f t="shared" si="3"/>
        <v>0</v>
      </c>
      <c r="P124" s="277"/>
      <c r="Q124" s="406"/>
      <c r="R124" s="419"/>
      <c r="S124" s="369"/>
      <c r="T124" s="382"/>
    </row>
    <row r="125" spans="1:20" s="312" customFormat="1" ht="12.75" outlineLevel="1">
      <c r="A125" s="478" t="s">
        <v>325</v>
      </c>
      <c r="B125" s="54" t="s">
        <v>26</v>
      </c>
      <c r="C125" s="55" t="s">
        <v>171</v>
      </c>
      <c r="D125" s="480" t="s">
        <v>421</v>
      </c>
      <c r="E125" s="260"/>
      <c r="F125" s="159">
        <v>1</v>
      </c>
      <c r="G125" s="159">
        <v>0</v>
      </c>
      <c r="H125" s="49">
        <v>344049.5</v>
      </c>
      <c r="I125" s="101">
        <v>344049.5</v>
      </c>
      <c r="J125" s="84">
        <f t="shared" si="2"/>
        <v>1</v>
      </c>
      <c r="K125" s="145">
        <v>0</v>
      </c>
      <c r="L125" s="169">
        <v>1</v>
      </c>
      <c r="M125" s="124">
        <v>0</v>
      </c>
      <c r="N125" s="47">
        <v>0</v>
      </c>
      <c r="O125" s="205">
        <f t="shared" si="3"/>
        <v>0</v>
      </c>
      <c r="P125" s="277"/>
      <c r="Q125" s="406"/>
      <c r="R125" s="419"/>
      <c r="S125" s="369"/>
      <c r="T125" s="382"/>
    </row>
    <row r="126" spans="1:20" s="312" customFormat="1" ht="12.75" outlineLevel="1">
      <c r="A126" s="478" t="s">
        <v>13</v>
      </c>
      <c r="B126" s="54" t="s">
        <v>26</v>
      </c>
      <c r="C126" s="55" t="s">
        <v>171</v>
      </c>
      <c r="D126" s="480" t="s">
        <v>422</v>
      </c>
      <c r="E126" s="260"/>
      <c r="F126" s="159">
        <v>1</v>
      </c>
      <c r="G126" s="159">
        <v>0</v>
      </c>
      <c r="H126" s="49">
        <v>131944</v>
      </c>
      <c r="I126" s="101">
        <v>131944</v>
      </c>
      <c r="J126" s="84">
        <f t="shared" si="2"/>
        <v>1</v>
      </c>
      <c r="K126" s="145">
        <v>0</v>
      </c>
      <c r="L126" s="169">
        <v>0</v>
      </c>
      <c r="M126" s="124">
        <v>0</v>
      </c>
      <c r="N126" s="47">
        <v>0</v>
      </c>
      <c r="O126" s="205">
        <f t="shared" si="3"/>
        <v>0</v>
      </c>
      <c r="P126" s="277"/>
      <c r="Q126" s="406"/>
      <c r="R126" s="419"/>
      <c r="S126" s="369"/>
      <c r="T126" s="382"/>
    </row>
    <row r="127" spans="1:20" s="312" customFormat="1" ht="12.75" outlineLevel="1">
      <c r="A127" s="478" t="s">
        <v>423</v>
      </c>
      <c r="B127" s="54" t="s">
        <v>26</v>
      </c>
      <c r="C127" s="55" t="s">
        <v>171</v>
      </c>
      <c r="D127" s="480" t="s">
        <v>424</v>
      </c>
      <c r="E127" s="260"/>
      <c r="F127" s="159">
        <v>1</v>
      </c>
      <c r="G127" s="159">
        <v>0</v>
      </c>
      <c r="H127" s="49">
        <v>3811.6</v>
      </c>
      <c r="I127" s="101">
        <v>3811.6</v>
      </c>
      <c r="J127" s="84">
        <f t="shared" si="2"/>
        <v>1</v>
      </c>
      <c r="K127" s="145">
        <v>0</v>
      </c>
      <c r="L127" s="169">
        <v>0</v>
      </c>
      <c r="M127" s="124">
        <v>0</v>
      </c>
      <c r="N127" s="47">
        <v>0</v>
      </c>
      <c r="O127" s="205">
        <f t="shared" si="3"/>
        <v>0</v>
      </c>
      <c r="P127" s="277"/>
      <c r="Q127" s="406"/>
      <c r="R127" s="419"/>
      <c r="S127" s="369"/>
      <c r="T127" s="382"/>
    </row>
    <row r="128" spans="1:20" s="312" customFormat="1" ht="12.75" outlineLevel="1">
      <c r="A128" s="478" t="s">
        <v>423</v>
      </c>
      <c r="B128" s="54" t="s">
        <v>26</v>
      </c>
      <c r="C128" s="55" t="s">
        <v>171</v>
      </c>
      <c r="D128" s="480" t="s">
        <v>425</v>
      </c>
      <c r="E128" s="260"/>
      <c r="F128" s="159">
        <v>1</v>
      </c>
      <c r="G128" s="159">
        <v>0</v>
      </c>
      <c r="H128" s="49">
        <v>8307</v>
      </c>
      <c r="I128" s="101">
        <v>8307</v>
      </c>
      <c r="J128" s="84">
        <f t="shared" si="2"/>
        <v>1</v>
      </c>
      <c r="K128" s="145">
        <v>0</v>
      </c>
      <c r="L128" s="169">
        <v>0</v>
      </c>
      <c r="M128" s="124">
        <v>0</v>
      </c>
      <c r="N128" s="47">
        <v>0</v>
      </c>
      <c r="O128" s="205">
        <f t="shared" si="3"/>
        <v>0</v>
      </c>
      <c r="P128" s="277"/>
      <c r="Q128" s="406"/>
      <c r="R128" s="419"/>
      <c r="S128" s="369"/>
      <c r="T128" s="382"/>
    </row>
    <row r="129" spans="1:20" s="312" customFormat="1" ht="12.75" outlineLevel="1">
      <c r="A129" s="478" t="s">
        <v>423</v>
      </c>
      <c r="B129" s="54" t="s">
        <v>26</v>
      </c>
      <c r="C129" s="55" t="s">
        <v>171</v>
      </c>
      <c r="D129" s="480" t="s">
        <v>426</v>
      </c>
      <c r="E129" s="260"/>
      <c r="F129" s="159">
        <v>1</v>
      </c>
      <c r="G129" s="159">
        <v>0</v>
      </c>
      <c r="H129" s="49">
        <v>9244</v>
      </c>
      <c r="I129" s="101">
        <v>9244</v>
      </c>
      <c r="J129" s="84">
        <f t="shared" si="2"/>
        <v>1</v>
      </c>
      <c r="K129" s="145">
        <v>0</v>
      </c>
      <c r="L129" s="169">
        <v>0</v>
      </c>
      <c r="M129" s="124">
        <v>0</v>
      </c>
      <c r="N129" s="47">
        <v>0</v>
      </c>
      <c r="O129" s="205">
        <f t="shared" si="3"/>
        <v>0</v>
      </c>
      <c r="P129" s="277"/>
      <c r="Q129" s="406"/>
      <c r="R129" s="419"/>
      <c r="S129" s="369"/>
      <c r="T129" s="382"/>
    </row>
    <row r="130" spans="1:20" s="312" customFormat="1" ht="12.75" outlineLevel="1">
      <c r="A130" s="478" t="s">
        <v>423</v>
      </c>
      <c r="B130" s="54" t="s">
        <v>26</v>
      </c>
      <c r="C130" s="55" t="s">
        <v>171</v>
      </c>
      <c r="D130" s="480" t="s">
        <v>427</v>
      </c>
      <c r="E130" s="260"/>
      <c r="F130" s="159">
        <v>1</v>
      </c>
      <c r="G130" s="159">
        <v>0</v>
      </c>
      <c r="H130" s="49">
        <v>1639</v>
      </c>
      <c r="I130" s="101">
        <v>1639</v>
      </c>
      <c r="J130" s="84">
        <f t="shared" si="2"/>
        <v>1</v>
      </c>
      <c r="K130" s="145">
        <v>0</v>
      </c>
      <c r="L130" s="169">
        <v>0</v>
      </c>
      <c r="M130" s="124">
        <v>0</v>
      </c>
      <c r="N130" s="47">
        <v>0</v>
      </c>
      <c r="O130" s="205">
        <f t="shared" si="3"/>
        <v>0</v>
      </c>
      <c r="P130" s="277"/>
      <c r="Q130" s="406"/>
      <c r="R130" s="419"/>
      <c r="S130" s="369"/>
      <c r="T130" s="382"/>
    </row>
    <row r="131" spans="1:20" s="312" customFormat="1" ht="12.75" outlineLevel="1">
      <c r="A131" s="478" t="s">
        <v>423</v>
      </c>
      <c r="B131" s="54" t="s">
        <v>26</v>
      </c>
      <c r="C131" s="55" t="s">
        <v>171</v>
      </c>
      <c r="D131" s="480" t="s">
        <v>428</v>
      </c>
      <c r="E131" s="260"/>
      <c r="F131" s="159">
        <v>1</v>
      </c>
      <c r="G131" s="159">
        <v>0</v>
      </c>
      <c r="H131" s="49">
        <v>1408</v>
      </c>
      <c r="I131" s="101">
        <v>1408</v>
      </c>
      <c r="J131" s="84">
        <f t="shared" si="2"/>
        <v>1</v>
      </c>
      <c r="K131" s="145">
        <v>0</v>
      </c>
      <c r="L131" s="169">
        <v>0</v>
      </c>
      <c r="M131" s="124">
        <v>0</v>
      </c>
      <c r="N131" s="47">
        <v>0</v>
      </c>
      <c r="O131" s="205">
        <f t="shared" si="3"/>
        <v>0</v>
      </c>
      <c r="P131" s="277"/>
      <c r="Q131" s="406"/>
      <c r="R131" s="419"/>
      <c r="S131" s="369"/>
      <c r="T131" s="382"/>
    </row>
    <row r="132" spans="1:20" s="312" customFormat="1" ht="12.75" outlineLevel="1">
      <c r="A132" s="478" t="s">
        <v>12</v>
      </c>
      <c r="B132" s="54" t="s">
        <v>26</v>
      </c>
      <c r="C132" s="55" t="s">
        <v>171</v>
      </c>
      <c r="D132" s="480" t="s">
        <v>429</v>
      </c>
      <c r="E132" s="260"/>
      <c r="F132" s="159">
        <v>0</v>
      </c>
      <c r="G132" s="159">
        <v>0</v>
      </c>
      <c r="H132" s="49">
        <v>131944</v>
      </c>
      <c r="I132" s="101">
        <v>70000</v>
      </c>
      <c r="J132" s="84">
        <f t="shared" si="2"/>
        <v>0.5305281028315043</v>
      </c>
      <c r="K132" s="145">
        <v>0</v>
      </c>
      <c r="L132" s="169">
        <v>0</v>
      </c>
      <c r="M132" s="124">
        <v>0</v>
      </c>
      <c r="N132" s="47">
        <v>0</v>
      </c>
      <c r="O132" s="205">
        <f t="shared" si="3"/>
        <v>0</v>
      </c>
      <c r="P132" s="277"/>
      <c r="Q132" s="406"/>
      <c r="R132" s="419"/>
      <c r="S132" s="369"/>
      <c r="T132" s="382"/>
    </row>
    <row r="133" spans="1:20" s="312" customFormat="1" ht="12.75" outlineLevel="1">
      <c r="A133" s="478" t="s">
        <v>321</v>
      </c>
      <c r="B133" s="54" t="s">
        <v>26</v>
      </c>
      <c r="C133" s="55" t="s">
        <v>172</v>
      </c>
      <c r="D133" s="480" t="s">
        <v>430</v>
      </c>
      <c r="E133" s="260"/>
      <c r="F133" s="159">
        <v>1</v>
      </c>
      <c r="G133" s="159">
        <v>1</v>
      </c>
      <c r="H133" s="49">
        <v>131944</v>
      </c>
      <c r="I133" s="101">
        <v>131944</v>
      </c>
      <c r="J133" s="84">
        <f t="shared" si="2"/>
        <v>1</v>
      </c>
      <c r="K133" s="145">
        <v>0</v>
      </c>
      <c r="L133" s="169">
        <v>0</v>
      </c>
      <c r="M133" s="124">
        <v>0</v>
      </c>
      <c r="N133" s="47">
        <v>0</v>
      </c>
      <c r="O133" s="205">
        <f t="shared" si="3"/>
        <v>0</v>
      </c>
      <c r="P133" s="277"/>
      <c r="Q133" s="406"/>
      <c r="R133" s="419"/>
      <c r="S133" s="369"/>
      <c r="T133" s="382"/>
    </row>
    <row r="134" spans="1:20" s="312" customFormat="1" ht="12.75" outlineLevel="1">
      <c r="A134" s="478" t="s">
        <v>321</v>
      </c>
      <c r="B134" s="54" t="s">
        <v>26</v>
      </c>
      <c r="C134" s="55" t="s">
        <v>172</v>
      </c>
      <c r="D134" s="480" t="s">
        <v>431</v>
      </c>
      <c r="E134" s="260"/>
      <c r="F134" s="159">
        <v>1</v>
      </c>
      <c r="G134" s="159">
        <v>1</v>
      </c>
      <c r="H134" s="49">
        <v>131944</v>
      </c>
      <c r="I134" s="101">
        <v>131944</v>
      </c>
      <c r="J134" s="84">
        <f t="shared" si="2"/>
        <v>1</v>
      </c>
      <c r="K134" s="145">
        <v>0</v>
      </c>
      <c r="L134" s="169">
        <v>0</v>
      </c>
      <c r="M134" s="124">
        <v>0</v>
      </c>
      <c r="N134" s="47">
        <v>0</v>
      </c>
      <c r="O134" s="205">
        <f t="shared" si="3"/>
        <v>0</v>
      </c>
      <c r="P134" s="277"/>
      <c r="Q134" s="406"/>
      <c r="R134" s="419"/>
      <c r="S134" s="369"/>
      <c r="T134" s="382"/>
    </row>
    <row r="135" spans="1:20" s="312" customFormat="1" ht="12.75" outlineLevel="1">
      <c r="A135" s="478" t="s">
        <v>343</v>
      </c>
      <c r="B135" s="54" t="s">
        <v>26</v>
      </c>
      <c r="C135" s="55" t="s">
        <v>172</v>
      </c>
      <c r="D135" s="480" t="s">
        <v>432</v>
      </c>
      <c r="E135" s="260"/>
      <c r="F135" s="159">
        <v>0</v>
      </c>
      <c r="G135" s="159">
        <v>0</v>
      </c>
      <c r="H135" s="49">
        <v>5000</v>
      </c>
      <c r="I135" s="101">
        <v>5000</v>
      </c>
      <c r="J135" s="84">
        <f t="shared" si="2"/>
        <v>1</v>
      </c>
      <c r="K135" s="145">
        <v>0</v>
      </c>
      <c r="L135" s="169">
        <v>0</v>
      </c>
      <c r="M135" s="124">
        <v>0</v>
      </c>
      <c r="N135" s="47">
        <v>0</v>
      </c>
      <c r="O135" s="205">
        <f t="shared" si="3"/>
        <v>0</v>
      </c>
      <c r="P135" s="277"/>
      <c r="Q135" s="406"/>
      <c r="R135" s="419"/>
      <c r="S135" s="369"/>
      <c r="T135" s="382"/>
    </row>
    <row r="136" spans="1:20" s="312" customFormat="1" ht="12.75" outlineLevel="1">
      <c r="A136" s="478" t="s">
        <v>343</v>
      </c>
      <c r="B136" s="54" t="s">
        <v>26</v>
      </c>
      <c r="C136" s="55" t="s">
        <v>172</v>
      </c>
      <c r="D136" s="480" t="s">
        <v>433</v>
      </c>
      <c r="E136" s="260"/>
      <c r="F136" s="159">
        <v>0</v>
      </c>
      <c r="G136" s="159">
        <v>0</v>
      </c>
      <c r="H136" s="49">
        <v>131944</v>
      </c>
      <c r="I136" s="101">
        <v>130000</v>
      </c>
      <c r="J136" s="84">
        <f t="shared" si="2"/>
        <v>0.9852664766870793</v>
      </c>
      <c r="K136" s="145">
        <v>0</v>
      </c>
      <c r="L136" s="169">
        <v>0</v>
      </c>
      <c r="M136" s="124">
        <v>0</v>
      </c>
      <c r="N136" s="47">
        <v>0</v>
      </c>
      <c r="O136" s="205">
        <f t="shared" si="3"/>
        <v>0</v>
      </c>
      <c r="P136" s="277"/>
      <c r="Q136" s="406"/>
      <c r="R136" s="419"/>
      <c r="S136" s="369"/>
      <c r="T136" s="382"/>
    </row>
    <row r="137" spans="1:20" s="312" customFormat="1" ht="12.75" outlineLevel="1">
      <c r="A137" s="478" t="s">
        <v>343</v>
      </c>
      <c r="B137" s="54" t="s">
        <v>26</v>
      </c>
      <c r="C137" s="55" t="s">
        <v>172</v>
      </c>
      <c r="D137" s="480" t="s">
        <v>434</v>
      </c>
      <c r="E137" s="260"/>
      <c r="F137" s="159">
        <v>0</v>
      </c>
      <c r="G137" s="159">
        <v>0</v>
      </c>
      <c r="H137" s="49">
        <v>4000</v>
      </c>
      <c r="I137" s="101">
        <v>4000</v>
      </c>
      <c r="J137" s="84">
        <f t="shared" si="2"/>
        <v>1</v>
      </c>
      <c r="K137" s="145">
        <v>0</v>
      </c>
      <c r="L137" s="169">
        <v>0</v>
      </c>
      <c r="M137" s="124">
        <v>0</v>
      </c>
      <c r="N137" s="47">
        <v>0</v>
      </c>
      <c r="O137" s="205">
        <f t="shared" si="3"/>
        <v>0</v>
      </c>
      <c r="P137" s="277"/>
      <c r="Q137" s="406"/>
      <c r="R137" s="419"/>
      <c r="S137" s="369"/>
      <c r="T137" s="382"/>
    </row>
    <row r="138" spans="1:20" s="312" customFormat="1" ht="12.75" outlineLevel="1">
      <c r="A138" s="478" t="s">
        <v>335</v>
      </c>
      <c r="B138" s="54" t="s">
        <v>26</v>
      </c>
      <c r="C138" s="55" t="s">
        <v>172</v>
      </c>
      <c r="D138" s="480" t="s">
        <v>435</v>
      </c>
      <c r="E138" s="260"/>
      <c r="F138" s="159">
        <v>0</v>
      </c>
      <c r="G138" s="159">
        <v>0</v>
      </c>
      <c r="H138" s="49">
        <v>1380</v>
      </c>
      <c r="I138" s="101">
        <v>1380</v>
      </c>
      <c r="J138" s="84">
        <f t="shared" si="2"/>
        <v>1</v>
      </c>
      <c r="K138" s="145">
        <v>0</v>
      </c>
      <c r="L138" s="169">
        <v>0</v>
      </c>
      <c r="M138" s="124">
        <v>0</v>
      </c>
      <c r="N138" s="47">
        <v>0</v>
      </c>
      <c r="O138" s="205">
        <f t="shared" si="3"/>
        <v>0</v>
      </c>
      <c r="P138" s="277"/>
      <c r="Q138" s="406"/>
      <c r="R138" s="419"/>
      <c r="S138" s="369"/>
      <c r="T138" s="382"/>
    </row>
    <row r="139" spans="1:20" s="312" customFormat="1" ht="12.75" outlineLevel="1">
      <c r="A139" s="478" t="s">
        <v>335</v>
      </c>
      <c r="B139" s="54" t="s">
        <v>26</v>
      </c>
      <c r="C139" s="55" t="s">
        <v>172</v>
      </c>
      <c r="D139" s="480" t="s">
        <v>436</v>
      </c>
      <c r="E139" s="260"/>
      <c r="F139" s="159">
        <v>0</v>
      </c>
      <c r="G139" s="159">
        <v>0</v>
      </c>
      <c r="H139" s="49">
        <v>60</v>
      </c>
      <c r="I139" s="101">
        <v>60</v>
      </c>
      <c r="J139" s="84">
        <f t="shared" si="2"/>
        <v>1</v>
      </c>
      <c r="K139" s="145">
        <v>0</v>
      </c>
      <c r="L139" s="169">
        <v>0</v>
      </c>
      <c r="M139" s="124">
        <v>0</v>
      </c>
      <c r="N139" s="47">
        <v>0</v>
      </c>
      <c r="O139" s="205">
        <f t="shared" si="3"/>
        <v>0</v>
      </c>
      <c r="P139" s="277"/>
      <c r="Q139" s="406"/>
      <c r="R139" s="419"/>
      <c r="S139" s="369"/>
      <c r="T139" s="382"/>
    </row>
    <row r="140" spans="1:20" s="312" customFormat="1" ht="12.75" outlineLevel="1">
      <c r="A140" s="478" t="s">
        <v>12</v>
      </c>
      <c r="B140" s="54" t="s">
        <v>26</v>
      </c>
      <c r="C140" s="55" t="s">
        <v>172</v>
      </c>
      <c r="D140" s="480" t="s">
        <v>437</v>
      </c>
      <c r="E140" s="260"/>
      <c r="F140" s="159">
        <v>0</v>
      </c>
      <c r="G140" s="159">
        <v>0</v>
      </c>
      <c r="H140" s="49">
        <v>3096</v>
      </c>
      <c r="I140" s="101">
        <f>H140</f>
        <v>3096</v>
      </c>
      <c r="J140" s="84">
        <f t="shared" si="2"/>
        <v>1</v>
      </c>
      <c r="K140" s="145">
        <v>0</v>
      </c>
      <c r="L140" s="169">
        <v>0</v>
      </c>
      <c r="M140" s="124">
        <v>0</v>
      </c>
      <c r="N140" s="47">
        <v>0</v>
      </c>
      <c r="O140" s="205">
        <f t="shared" si="3"/>
        <v>0</v>
      </c>
      <c r="P140" s="277"/>
      <c r="Q140" s="406"/>
      <c r="R140" s="419"/>
      <c r="S140" s="369"/>
      <c r="T140" s="382"/>
    </row>
    <row r="141" spans="1:20" s="312" customFormat="1" ht="12.75" outlineLevel="1">
      <c r="A141" s="478" t="s">
        <v>9</v>
      </c>
      <c r="B141" s="54" t="s">
        <v>26</v>
      </c>
      <c r="C141" s="55" t="s">
        <v>172</v>
      </c>
      <c r="D141" s="480" t="s">
        <v>438</v>
      </c>
      <c r="E141" s="260"/>
      <c r="F141" s="159">
        <v>1</v>
      </c>
      <c r="G141" s="159">
        <v>0</v>
      </c>
      <c r="H141" s="49">
        <v>131944</v>
      </c>
      <c r="I141" s="101">
        <v>131944</v>
      </c>
      <c r="J141" s="84">
        <f t="shared" si="2"/>
        <v>1</v>
      </c>
      <c r="K141" s="145">
        <v>0</v>
      </c>
      <c r="L141" s="169">
        <v>0</v>
      </c>
      <c r="M141" s="124">
        <v>0</v>
      </c>
      <c r="N141" s="47">
        <v>0</v>
      </c>
      <c r="O141" s="205">
        <f t="shared" si="3"/>
        <v>0</v>
      </c>
      <c r="P141" s="277"/>
      <c r="Q141" s="406"/>
      <c r="R141" s="419"/>
      <c r="S141" s="369"/>
      <c r="T141" s="382"/>
    </row>
    <row r="142" spans="1:20" s="312" customFormat="1" ht="12.75" outlineLevel="1">
      <c r="A142" s="478" t="s">
        <v>12</v>
      </c>
      <c r="B142" s="54" t="s">
        <v>26</v>
      </c>
      <c r="C142" s="55" t="s">
        <v>172</v>
      </c>
      <c r="D142" s="480" t="s">
        <v>439</v>
      </c>
      <c r="E142" s="260"/>
      <c r="F142" s="159">
        <v>0</v>
      </c>
      <c r="G142" s="159">
        <v>0</v>
      </c>
      <c r="H142" s="49">
        <v>131944</v>
      </c>
      <c r="I142" s="101">
        <v>131944</v>
      </c>
      <c r="J142" s="84">
        <f t="shared" si="2"/>
        <v>1</v>
      </c>
      <c r="K142" s="145">
        <v>0</v>
      </c>
      <c r="L142" s="169">
        <v>0</v>
      </c>
      <c r="M142" s="124">
        <v>0</v>
      </c>
      <c r="N142" s="47">
        <v>0</v>
      </c>
      <c r="O142" s="205">
        <f t="shared" si="3"/>
        <v>0</v>
      </c>
      <c r="P142" s="277"/>
      <c r="Q142" s="406"/>
      <c r="R142" s="419"/>
      <c r="S142" s="369"/>
      <c r="T142" s="382"/>
    </row>
    <row r="143" spans="1:20" s="312" customFormat="1" ht="12.75" outlineLevel="1">
      <c r="A143" s="478" t="s">
        <v>321</v>
      </c>
      <c r="B143" s="54" t="s">
        <v>26</v>
      </c>
      <c r="C143" s="55" t="s">
        <v>172</v>
      </c>
      <c r="D143" s="480" t="s">
        <v>440</v>
      </c>
      <c r="E143" s="260"/>
      <c r="F143" s="159">
        <v>1</v>
      </c>
      <c r="G143" s="159">
        <v>1</v>
      </c>
      <c r="H143" s="49">
        <v>131944</v>
      </c>
      <c r="I143" s="101">
        <v>131944</v>
      </c>
      <c r="J143" s="84">
        <f t="shared" si="2"/>
        <v>1</v>
      </c>
      <c r="K143" s="145">
        <v>0</v>
      </c>
      <c r="L143" s="169">
        <v>0</v>
      </c>
      <c r="M143" s="124">
        <v>0</v>
      </c>
      <c r="N143" s="47">
        <v>0</v>
      </c>
      <c r="O143" s="205">
        <f t="shared" si="3"/>
        <v>0</v>
      </c>
      <c r="P143" s="277"/>
      <c r="Q143" s="406"/>
      <c r="R143" s="419"/>
      <c r="S143" s="369"/>
      <c r="T143" s="382"/>
    </row>
    <row r="144" spans="1:20" s="312" customFormat="1" ht="12.75" outlineLevel="1">
      <c r="A144" s="478" t="s">
        <v>11</v>
      </c>
      <c r="B144" s="54" t="s">
        <v>26</v>
      </c>
      <c r="C144" s="55" t="s">
        <v>172</v>
      </c>
      <c r="D144" s="480" t="s">
        <v>441</v>
      </c>
      <c r="E144" s="260"/>
      <c r="F144" s="159">
        <v>0</v>
      </c>
      <c r="G144" s="159">
        <v>0</v>
      </c>
      <c r="H144" s="49">
        <v>100</v>
      </c>
      <c r="I144" s="101">
        <v>100</v>
      </c>
      <c r="J144" s="84">
        <f t="shared" si="2"/>
        <v>1</v>
      </c>
      <c r="K144" s="145">
        <v>0</v>
      </c>
      <c r="L144" s="169">
        <v>0</v>
      </c>
      <c r="M144" s="124">
        <v>0</v>
      </c>
      <c r="N144" s="47">
        <v>0</v>
      </c>
      <c r="O144" s="205">
        <f t="shared" si="3"/>
        <v>0</v>
      </c>
      <c r="P144" s="277"/>
      <c r="Q144" s="406"/>
      <c r="R144" s="419"/>
      <c r="S144" s="369"/>
      <c r="T144" s="382"/>
    </row>
    <row r="145" spans="1:20" s="312" customFormat="1" ht="12.75" outlineLevel="1">
      <c r="A145" s="478" t="s">
        <v>11</v>
      </c>
      <c r="B145" s="54" t="s">
        <v>26</v>
      </c>
      <c r="C145" s="55" t="s">
        <v>172</v>
      </c>
      <c r="D145" s="480" t="s">
        <v>442</v>
      </c>
      <c r="E145" s="260"/>
      <c r="F145" s="159">
        <v>0</v>
      </c>
      <c r="G145" s="159">
        <v>0</v>
      </c>
      <c r="H145" s="49">
        <v>3380</v>
      </c>
      <c r="I145" s="101">
        <v>3380</v>
      </c>
      <c r="J145" s="84">
        <f t="shared" si="2"/>
        <v>1</v>
      </c>
      <c r="K145" s="145">
        <v>0</v>
      </c>
      <c r="L145" s="169">
        <v>0</v>
      </c>
      <c r="M145" s="124">
        <v>0</v>
      </c>
      <c r="N145" s="47">
        <v>0</v>
      </c>
      <c r="O145" s="205">
        <f t="shared" si="3"/>
        <v>0</v>
      </c>
      <c r="P145" s="277"/>
      <c r="Q145" s="406"/>
      <c r="R145" s="419"/>
      <c r="S145" s="369"/>
      <c r="T145" s="382"/>
    </row>
    <row r="146" spans="1:20" s="312" customFormat="1" ht="12.75" outlineLevel="1">
      <c r="A146" s="478" t="s">
        <v>11</v>
      </c>
      <c r="B146" s="54" t="s">
        <v>26</v>
      </c>
      <c r="C146" s="55" t="s">
        <v>172</v>
      </c>
      <c r="D146" s="480" t="s">
        <v>443</v>
      </c>
      <c r="E146" s="260"/>
      <c r="F146" s="159">
        <v>0</v>
      </c>
      <c r="G146" s="159">
        <v>0</v>
      </c>
      <c r="H146" s="49">
        <v>3683</v>
      </c>
      <c r="I146" s="101">
        <v>3683</v>
      </c>
      <c r="J146" s="84">
        <f t="shared" si="2"/>
        <v>1</v>
      </c>
      <c r="K146" s="145">
        <v>0</v>
      </c>
      <c r="L146" s="169">
        <v>0</v>
      </c>
      <c r="M146" s="124">
        <v>0</v>
      </c>
      <c r="N146" s="47">
        <v>0</v>
      </c>
      <c r="O146" s="205">
        <f t="shared" si="3"/>
        <v>0</v>
      </c>
      <c r="P146" s="277"/>
      <c r="Q146" s="406"/>
      <c r="R146" s="419"/>
      <c r="S146" s="369"/>
      <c r="T146" s="382"/>
    </row>
    <row r="147" spans="1:20" s="312" customFormat="1" ht="12.75" outlineLevel="1">
      <c r="A147" s="478" t="s">
        <v>408</v>
      </c>
      <c r="B147" s="54" t="s">
        <v>26</v>
      </c>
      <c r="C147" s="55" t="s">
        <v>172</v>
      </c>
      <c r="D147" s="480" t="s">
        <v>755</v>
      </c>
      <c r="E147" s="260"/>
      <c r="F147" s="159">
        <v>0</v>
      </c>
      <c r="G147" s="159">
        <v>0</v>
      </c>
      <c r="H147" s="49">
        <v>131944</v>
      </c>
      <c r="I147" s="101">
        <v>131944</v>
      </c>
      <c r="J147" s="84">
        <f t="shared" si="2"/>
        <v>1</v>
      </c>
      <c r="K147" s="145">
        <v>0</v>
      </c>
      <c r="L147" s="169">
        <v>0</v>
      </c>
      <c r="M147" s="124">
        <v>0</v>
      </c>
      <c r="N147" s="47">
        <v>0</v>
      </c>
      <c r="O147" s="205">
        <f t="shared" si="3"/>
        <v>0</v>
      </c>
      <c r="P147" s="277"/>
      <c r="Q147" s="406"/>
      <c r="R147" s="419"/>
      <c r="S147" s="369"/>
      <c r="T147" s="382"/>
    </row>
    <row r="148" spans="1:20" s="312" customFormat="1" ht="12.75" outlineLevel="1">
      <c r="A148" s="478" t="s">
        <v>444</v>
      </c>
      <c r="B148" s="54" t="s">
        <v>26</v>
      </c>
      <c r="C148" s="55" t="s">
        <v>173</v>
      </c>
      <c r="D148" s="480" t="s">
        <v>445</v>
      </c>
      <c r="E148" s="260"/>
      <c r="F148" s="159">
        <v>0</v>
      </c>
      <c r="G148" s="159">
        <v>0</v>
      </c>
      <c r="H148" s="49">
        <v>100000</v>
      </c>
      <c r="I148" s="101">
        <v>100000</v>
      </c>
      <c r="J148" s="84">
        <f t="shared" si="2"/>
        <v>1</v>
      </c>
      <c r="K148" s="145">
        <v>0</v>
      </c>
      <c r="L148" s="169">
        <v>0</v>
      </c>
      <c r="M148" s="124">
        <v>0</v>
      </c>
      <c r="N148" s="47">
        <v>0</v>
      </c>
      <c r="O148" s="205">
        <f t="shared" si="3"/>
        <v>0</v>
      </c>
      <c r="P148" s="277"/>
      <c r="Q148" s="406"/>
      <c r="R148" s="419"/>
      <c r="S148" s="369"/>
      <c r="T148" s="382"/>
    </row>
    <row r="149" spans="1:20" s="312" customFormat="1" ht="12.75" outlineLevel="1">
      <c r="A149" s="478" t="s">
        <v>328</v>
      </c>
      <c r="B149" s="54" t="s">
        <v>26</v>
      </c>
      <c r="C149" s="55" t="s">
        <v>173</v>
      </c>
      <c r="D149" s="480" t="s">
        <v>446</v>
      </c>
      <c r="E149" s="260"/>
      <c r="F149" s="159">
        <v>1</v>
      </c>
      <c r="G149" s="159">
        <v>0</v>
      </c>
      <c r="H149" s="49">
        <v>490000</v>
      </c>
      <c r="I149" s="101">
        <v>50000</v>
      </c>
      <c r="J149" s="84">
        <f t="shared" si="2"/>
        <v>0.10204081632653061</v>
      </c>
      <c r="K149" s="145">
        <v>0</v>
      </c>
      <c r="L149" s="169">
        <v>0</v>
      </c>
      <c r="M149" s="124">
        <v>0</v>
      </c>
      <c r="N149" s="47">
        <v>1</v>
      </c>
      <c r="O149" s="205">
        <f t="shared" si="3"/>
        <v>0</v>
      </c>
      <c r="P149" s="277"/>
      <c r="Q149" s="406"/>
      <c r="R149" s="419"/>
      <c r="S149" s="369"/>
      <c r="T149" s="382"/>
    </row>
    <row r="150" spans="1:20" s="312" customFormat="1" ht="12.75" outlineLevel="1">
      <c r="A150" s="478" t="s">
        <v>444</v>
      </c>
      <c r="B150" s="54" t="s">
        <v>26</v>
      </c>
      <c r="C150" s="55" t="s">
        <v>173</v>
      </c>
      <c r="D150" s="480" t="s">
        <v>447</v>
      </c>
      <c r="E150" s="260"/>
      <c r="F150" s="159">
        <v>0</v>
      </c>
      <c r="G150" s="159">
        <v>0</v>
      </c>
      <c r="H150" s="49">
        <v>131944</v>
      </c>
      <c r="I150" s="101">
        <v>131944</v>
      </c>
      <c r="J150" s="84">
        <f t="shared" si="2"/>
        <v>1</v>
      </c>
      <c r="K150" s="145">
        <v>0</v>
      </c>
      <c r="L150" s="169">
        <v>0</v>
      </c>
      <c r="M150" s="124">
        <v>0</v>
      </c>
      <c r="N150" s="47">
        <v>0</v>
      </c>
      <c r="O150" s="205">
        <f t="shared" si="3"/>
        <v>0</v>
      </c>
      <c r="P150" s="277"/>
      <c r="Q150" s="406"/>
      <c r="R150" s="419"/>
      <c r="S150" s="369"/>
      <c r="T150" s="382"/>
    </row>
    <row r="151" spans="1:20" s="312" customFormat="1" ht="12.75" outlineLevel="1">
      <c r="A151" s="478" t="s">
        <v>444</v>
      </c>
      <c r="B151" s="54" t="s">
        <v>26</v>
      </c>
      <c r="C151" s="55" t="s">
        <v>173</v>
      </c>
      <c r="D151" s="480" t="s">
        <v>0</v>
      </c>
      <c r="E151" s="260"/>
      <c r="F151" s="159">
        <v>0</v>
      </c>
      <c r="G151" s="159">
        <v>0</v>
      </c>
      <c r="H151" s="49">
        <v>100000</v>
      </c>
      <c r="I151" s="101">
        <v>100000</v>
      </c>
      <c r="J151" s="84">
        <f t="shared" si="2"/>
        <v>1</v>
      </c>
      <c r="K151" s="145">
        <v>0</v>
      </c>
      <c r="L151" s="169">
        <v>0</v>
      </c>
      <c r="M151" s="124">
        <v>0</v>
      </c>
      <c r="N151" s="47">
        <v>0</v>
      </c>
      <c r="O151" s="205">
        <f t="shared" si="3"/>
        <v>0</v>
      </c>
      <c r="P151" s="277"/>
      <c r="Q151" s="406"/>
      <c r="R151" s="419"/>
      <c r="S151" s="369"/>
      <c r="T151" s="382"/>
    </row>
    <row r="152" spans="1:20" s="312" customFormat="1" ht="12.75" outlineLevel="1">
      <c r="A152" s="478" t="s">
        <v>444</v>
      </c>
      <c r="B152" s="54" t="s">
        <v>26</v>
      </c>
      <c r="C152" s="55" t="s">
        <v>173</v>
      </c>
      <c r="D152" s="480" t="s">
        <v>448</v>
      </c>
      <c r="E152" s="260"/>
      <c r="F152" s="159">
        <v>0</v>
      </c>
      <c r="G152" s="159">
        <v>0</v>
      </c>
      <c r="H152" s="49">
        <v>110000</v>
      </c>
      <c r="I152" s="101">
        <v>110000</v>
      </c>
      <c r="J152" s="84">
        <f t="shared" si="2"/>
        <v>1</v>
      </c>
      <c r="K152" s="145">
        <v>0</v>
      </c>
      <c r="L152" s="169">
        <v>1</v>
      </c>
      <c r="M152" s="124">
        <v>1</v>
      </c>
      <c r="N152" s="47">
        <v>1</v>
      </c>
      <c r="O152" s="205">
        <f t="shared" si="3"/>
        <v>1</v>
      </c>
      <c r="P152" s="277"/>
      <c r="Q152" s="406"/>
      <c r="R152" s="419"/>
      <c r="S152" s="369"/>
      <c r="T152" s="382"/>
    </row>
    <row r="153" spans="1:20" s="312" customFormat="1" ht="12.75" outlineLevel="1">
      <c r="A153" s="478" t="s">
        <v>449</v>
      </c>
      <c r="B153" s="54" t="s">
        <v>26</v>
      </c>
      <c r="C153" s="55" t="s">
        <v>173</v>
      </c>
      <c r="D153" s="480" t="s">
        <v>450</v>
      </c>
      <c r="E153" s="260"/>
      <c r="F153" s="159">
        <v>0</v>
      </c>
      <c r="G153" s="159">
        <v>0</v>
      </c>
      <c r="H153" s="49">
        <v>131944</v>
      </c>
      <c r="I153" s="101">
        <v>131944</v>
      </c>
      <c r="J153" s="84">
        <f t="shared" si="2"/>
        <v>1</v>
      </c>
      <c r="K153" s="145">
        <v>0</v>
      </c>
      <c r="L153" s="169">
        <v>0</v>
      </c>
      <c r="M153" s="124">
        <v>0</v>
      </c>
      <c r="N153" s="47">
        <v>0</v>
      </c>
      <c r="O153" s="205">
        <f t="shared" si="3"/>
        <v>0</v>
      </c>
      <c r="P153" s="277"/>
      <c r="Q153" s="406"/>
      <c r="R153" s="419"/>
      <c r="S153" s="369"/>
      <c r="T153" s="382"/>
    </row>
    <row r="154" spans="1:20" s="312" customFormat="1" ht="12.75" outlineLevel="1">
      <c r="A154" s="478" t="s">
        <v>373</v>
      </c>
      <c r="B154" s="54" t="s">
        <v>26</v>
      </c>
      <c r="C154" s="55" t="s">
        <v>173</v>
      </c>
      <c r="D154" s="480" t="s">
        <v>451</v>
      </c>
      <c r="E154" s="260"/>
      <c r="F154" s="159">
        <v>1</v>
      </c>
      <c r="G154" s="159">
        <v>1</v>
      </c>
      <c r="H154" s="49">
        <v>131944</v>
      </c>
      <c r="I154" s="101">
        <v>131944</v>
      </c>
      <c r="J154" s="84">
        <f t="shared" si="2"/>
        <v>1</v>
      </c>
      <c r="K154" s="145">
        <v>0</v>
      </c>
      <c r="L154" s="169">
        <v>1</v>
      </c>
      <c r="M154" s="124">
        <v>1</v>
      </c>
      <c r="N154" s="47">
        <v>1</v>
      </c>
      <c r="O154" s="205">
        <f t="shared" si="3"/>
        <v>1</v>
      </c>
      <c r="P154" s="277"/>
      <c r="Q154" s="406"/>
      <c r="R154" s="419"/>
      <c r="S154" s="369"/>
      <c r="T154" s="382"/>
    </row>
    <row r="155" spans="1:20" s="312" customFormat="1" ht="12.75" outlineLevel="1">
      <c r="A155" s="478" t="s">
        <v>444</v>
      </c>
      <c r="B155" s="54" t="s">
        <v>26</v>
      </c>
      <c r="C155" s="55" t="s">
        <v>173</v>
      </c>
      <c r="D155" s="480" t="s">
        <v>452</v>
      </c>
      <c r="E155" s="260"/>
      <c r="F155" s="159">
        <v>0</v>
      </c>
      <c r="G155" s="159">
        <v>0</v>
      </c>
      <c r="H155" s="49">
        <v>131944</v>
      </c>
      <c r="I155" s="101">
        <v>131944</v>
      </c>
      <c r="J155" s="84">
        <f t="shared" si="2"/>
        <v>1</v>
      </c>
      <c r="K155" s="145">
        <v>0</v>
      </c>
      <c r="L155" s="169">
        <v>0</v>
      </c>
      <c r="M155" s="124">
        <v>0</v>
      </c>
      <c r="N155" s="47">
        <v>0</v>
      </c>
      <c r="O155" s="205">
        <f t="shared" si="3"/>
        <v>0</v>
      </c>
      <c r="P155" s="277"/>
      <c r="Q155" s="406"/>
      <c r="R155" s="419"/>
      <c r="S155" s="369"/>
      <c r="T155" s="382"/>
    </row>
    <row r="156" spans="1:20" s="305" customFormat="1" ht="5.25" customHeight="1" outlineLevel="1">
      <c r="A156" s="330"/>
      <c r="B156" s="4"/>
      <c r="C156" s="4"/>
      <c r="D156" s="129"/>
      <c r="E156" s="252"/>
      <c r="F156" s="147"/>
      <c r="G156" s="147"/>
      <c r="H156" s="5"/>
      <c r="I156" s="5"/>
      <c r="J156" s="120"/>
      <c r="K156" s="147"/>
      <c r="L156" s="113"/>
      <c r="M156" s="71"/>
      <c r="N156" s="9"/>
      <c r="O156" s="85"/>
      <c r="P156" s="147"/>
      <c r="Q156" s="384"/>
      <c r="R156" s="411"/>
      <c r="S156" s="361"/>
      <c r="T156" s="373"/>
    </row>
    <row r="157" spans="1:20" s="303" customFormat="1" ht="12.75" outlineLevel="2">
      <c r="A157" s="328"/>
      <c r="B157" s="31" t="s">
        <v>59</v>
      </c>
      <c r="C157" s="29"/>
      <c r="D157" s="128"/>
      <c r="E157" s="258" t="s">
        <v>160</v>
      </c>
      <c r="F157" s="138" t="s">
        <v>83</v>
      </c>
      <c r="G157" s="138" t="s">
        <v>84</v>
      </c>
      <c r="H157" s="30" t="s">
        <v>40</v>
      </c>
      <c r="I157" s="97"/>
      <c r="J157" s="83" t="s">
        <v>80</v>
      </c>
      <c r="K157" s="138" t="s">
        <v>79</v>
      </c>
      <c r="L157" s="104"/>
      <c r="M157" s="30"/>
      <c r="N157" s="28"/>
      <c r="O157" s="114"/>
      <c r="P157" s="138"/>
      <c r="Q157" s="97"/>
      <c r="R157" s="412"/>
      <c r="S157" s="359"/>
      <c r="T157" s="371"/>
    </row>
    <row r="158" spans="1:20" s="306" customFormat="1" ht="12.75" outlineLevel="2">
      <c r="A158" s="334"/>
      <c r="B158" s="41"/>
      <c r="C158" s="14"/>
      <c r="D158" s="26"/>
      <c r="E158" s="254" t="s">
        <v>161</v>
      </c>
      <c r="F158" s="139">
        <f>IF(F160&gt;0,F159/F160,0)</f>
        <v>0.6190476190476191</v>
      </c>
      <c r="G158" s="139">
        <f>IF(G160&gt;0,G159/G160,0)</f>
        <v>0.06349206349206349</v>
      </c>
      <c r="H158" s="27"/>
      <c r="I158" s="14"/>
      <c r="J158" s="76">
        <f>IF(J160&gt;0,J159/J160,0)</f>
        <v>0.9845493255520447</v>
      </c>
      <c r="K158" s="139">
        <f>IF(K160&gt;0,K159/K160,0)</f>
        <v>0.042328042328042326</v>
      </c>
      <c r="L158" s="108"/>
      <c r="M158" s="27"/>
      <c r="N158" s="14"/>
      <c r="O158" s="108"/>
      <c r="P158" s="141"/>
      <c r="Q158" s="99"/>
      <c r="R158" s="376"/>
      <c r="S158" s="363"/>
      <c r="T158" s="376"/>
    </row>
    <row r="159" spans="1:20" s="306" customFormat="1" ht="12.75" outlineLevel="2">
      <c r="A159" s="334"/>
      <c r="B159" s="41"/>
      <c r="C159" s="14"/>
      <c r="D159" s="26"/>
      <c r="E159" s="254" t="s">
        <v>182</v>
      </c>
      <c r="F159" s="178">
        <f>F162</f>
        <v>117</v>
      </c>
      <c r="G159" s="178">
        <f>G162</f>
        <v>12</v>
      </c>
      <c r="H159" s="27"/>
      <c r="I159" s="14"/>
      <c r="J159" s="280">
        <f>I162</f>
        <v>28952068.295210034</v>
      </c>
      <c r="K159" s="178">
        <f>K162</f>
        <v>8</v>
      </c>
      <c r="L159" s="108"/>
      <c r="M159" s="27"/>
      <c r="N159" s="14"/>
      <c r="O159" s="108"/>
      <c r="P159" s="141"/>
      <c r="Q159" s="99"/>
      <c r="R159" s="376"/>
      <c r="S159" s="363"/>
      <c r="T159" s="376"/>
    </row>
    <row r="160" spans="1:20" s="306" customFormat="1" ht="12.75" outlineLevel="2">
      <c r="A160" s="334"/>
      <c r="B160" s="41"/>
      <c r="C160" s="14"/>
      <c r="D160" s="26"/>
      <c r="E160" s="254" t="s">
        <v>183</v>
      </c>
      <c r="F160" s="178">
        <f>$D162</f>
        <v>189</v>
      </c>
      <c r="G160" s="178">
        <f>$D162</f>
        <v>189</v>
      </c>
      <c r="H160" s="27"/>
      <c r="I160" s="14"/>
      <c r="J160" s="280">
        <f>H162</f>
        <v>29406417.275210034</v>
      </c>
      <c r="K160" s="178">
        <f>$D162</f>
        <v>189</v>
      </c>
      <c r="L160" s="108"/>
      <c r="M160" s="27"/>
      <c r="N160" s="14"/>
      <c r="O160" s="108"/>
      <c r="P160" s="141"/>
      <c r="Q160" s="99"/>
      <c r="R160" s="376"/>
      <c r="S160" s="363"/>
      <c r="T160" s="376"/>
    </row>
    <row r="161" spans="1:20" s="310" customFormat="1" ht="12.75" outlineLevel="3">
      <c r="A161" s="339"/>
      <c r="B161" s="33"/>
      <c r="C161" s="33"/>
      <c r="D161" s="130" t="s">
        <v>133</v>
      </c>
      <c r="E161" s="259" t="s">
        <v>157</v>
      </c>
      <c r="F161" s="214" t="s">
        <v>82</v>
      </c>
      <c r="G161" s="214" t="s">
        <v>85</v>
      </c>
      <c r="H161" s="211" t="s">
        <v>149</v>
      </c>
      <c r="I161" s="212" t="s">
        <v>150</v>
      </c>
      <c r="J161" s="217"/>
      <c r="K161" s="215" t="s">
        <v>81</v>
      </c>
      <c r="L161" s="166" t="s">
        <v>196</v>
      </c>
      <c r="M161" s="68" t="s">
        <v>195</v>
      </c>
      <c r="N161" s="10" t="s">
        <v>194</v>
      </c>
      <c r="O161" s="109" t="s">
        <v>193</v>
      </c>
      <c r="P161" s="215"/>
      <c r="Q161" s="212"/>
      <c r="R161" s="418"/>
      <c r="S161" s="367"/>
      <c r="T161" s="380"/>
    </row>
    <row r="162" spans="1:20" s="305" customFormat="1" ht="12.75" outlineLevel="3">
      <c r="A162" s="336"/>
      <c r="B162" s="42"/>
      <c r="C162" s="7"/>
      <c r="D162" s="16">
        <f>COUNTA(D163:D353)</f>
        <v>189</v>
      </c>
      <c r="E162" s="259" t="s">
        <v>158</v>
      </c>
      <c r="F162" s="143">
        <f>SUM(F163:F353)</f>
        <v>117</v>
      </c>
      <c r="G162" s="143">
        <f>SUM(G163:G353)</f>
        <v>12</v>
      </c>
      <c r="H162" s="18">
        <f>SUM(H163:H353)</f>
        <v>29406417.275210034</v>
      </c>
      <c r="I162" s="16">
        <f>SUM(I163:I353)</f>
        <v>28952068.295210034</v>
      </c>
      <c r="J162" s="81"/>
      <c r="K162" s="143">
        <f>SUM(K163:K353)</f>
        <v>8</v>
      </c>
      <c r="L162" s="168">
        <f>SUM(L163:L353)</f>
        <v>50</v>
      </c>
      <c r="M162" s="18">
        <f>SUM(M163:M353)</f>
        <v>82</v>
      </c>
      <c r="N162" s="8">
        <f>SUM(N163:N353)</f>
        <v>68</v>
      </c>
      <c r="O162" s="8">
        <f>SUM(O163:O353)</f>
        <v>53</v>
      </c>
      <c r="P162" s="143"/>
      <c r="Q162" s="100"/>
      <c r="R162" s="415"/>
      <c r="S162" s="361"/>
      <c r="T162" s="373"/>
    </row>
    <row r="163" spans="1:20" s="308" customFormat="1" ht="6.75" customHeight="1" outlineLevel="2">
      <c r="A163" s="340"/>
      <c r="B163" s="45"/>
      <c r="C163" s="45"/>
      <c r="D163" s="127"/>
      <c r="E163" s="249"/>
      <c r="F163" s="137"/>
      <c r="G163" s="137"/>
      <c r="H163" s="50"/>
      <c r="I163" s="50"/>
      <c r="J163" s="117"/>
      <c r="K163" s="137"/>
      <c r="L163" s="103"/>
      <c r="M163" s="66"/>
      <c r="N163" s="48"/>
      <c r="O163" s="74"/>
      <c r="P163" s="137"/>
      <c r="Q163" s="391"/>
      <c r="R163" s="420"/>
      <c r="S163" s="365"/>
      <c r="T163" s="378"/>
    </row>
    <row r="164" spans="1:20" s="312" customFormat="1" ht="12.75" outlineLevel="1">
      <c r="A164" s="478" t="s">
        <v>323</v>
      </c>
      <c r="B164" s="54" t="s">
        <v>27</v>
      </c>
      <c r="C164" s="55" t="s">
        <v>453</v>
      </c>
      <c r="D164" s="480" t="s">
        <v>454</v>
      </c>
      <c r="E164" s="248"/>
      <c r="F164" s="159">
        <v>0</v>
      </c>
      <c r="G164" s="159">
        <v>0</v>
      </c>
      <c r="H164" s="49">
        <v>131944</v>
      </c>
      <c r="I164" s="101">
        <v>131944</v>
      </c>
      <c r="J164" s="84">
        <f aca="true" t="shared" si="4" ref="J164:J195">IF(H164&gt;0,I164/H164,0)</f>
        <v>1</v>
      </c>
      <c r="K164" s="145">
        <v>0</v>
      </c>
      <c r="L164" s="169">
        <v>0</v>
      </c>
      <c r="M164" s="124">
        <v>0</v>
      </c>
      <c r="N164" s="47">
        <v>0</v>
      </c>
      <c r="O164" s="205">
        <f aca="true" t="shared" si="5" ref="O164:O195">IF(AND(M164=1,N164=1),1,0)</f>
        <v>0</v>
      </c>
      <c r="P164" s="176"/>
      <c r="Q164" s="276"/>
      <c r="R164" s="419"/>
      <c r="S164" s="369"/>
      <c r="T164" s="382"/>
    </row>
    <row r="165" spans="1:20" s="310" customFormat="1" ht="12.75" outlineLevel="1">
      <c r="A165" s="479" t="s">
        <v>323</v>
      </c>
      <c r="B165" s="56" t="s">
        <v>27</v>
      </c>
      <c r="C165" s="57" t="s">
        <v>453</v>
      </c>
      <c r="D165" s="481" t="s">
        <v>455</v>
      </c>
      <c r="E165" s="248"/>
      <c r="F165" s="160">
        <v>0</v>
      </c>
      <c r="G165" s="160">
        <v>0</v>
      </c>
      <c r="H165" s="49">
        <v>131944</v>
      </c>
      <c r="I165" s="101">
        <v>131944</v>
      </c>
      <c r="J165" s="84">
        <f t="shared" si="4"/>
        <v>1</v>
      </c>
      <c r="K165" s="146">
        <v>0</v>
      </c>
      <c r="L165" s="170">
        <v>0</v>
      </c>
      <c r="M165" s="60">
        <v>0</v>
      </c>
      <c r="N165" s="19">
        <v>0</v>
      </c>
      <c r="O165" s="205">
        <f t="shared" si="5"/>
        <v>0</v>
      </c>
      <c r="P165" s="173"/>
      <c r="Q165" s="125"/>
      <c r="R165" s="411"/>
      <c r="S165" s="367"/>
      <c r="T165" s="380"/>
    </row>
    <row r="166" spans="1:20" s="310" customFormat="1" ht="12.75" outlineLevel="1">
      <c r="A166" s="479" t="s">
        <v>456</v>
      </c>
      <c r="B166" s="56" t="s">
        <v>27</v>
      </c>
      <c r="C166" s="57" t="s">
        <v>453</v>
      </c>
      <c r="D166" s="481" t="s">
        <v>457</v>
      </c>
      <c r="E166" s="248"/>
      <c r="F166" s="160">
        <v>0</v>
      </c>
      <c r="G166" s="160">
        <v>0</v>
      </c>
      <c r="H166" s="49">
        <v>131944</v>
      </c>
      <c r="I166" s="101">
        <v>131944</v>
      </c>
      <c r="J166" s="84">
        <f t="shared" si="4"/>
        <v>1</v>
      </c>
      <c r="K166" s="146">
        <v>0</v>
      </c>
      <c r="L166" s="170">
        <v>0</v>
      </c>
      <c r="M166" s="60">
        <v>1</v>
      </c>
      <c r="N166" s="19">
        <v>0</v>
      </c>
      <c r="O166" s="205">
        <f t="shared" si="5"/>
        <v>0</v>
      </c>
      <c r="P166" s="173"/>
      <c r="Q166" s="125"/>
      <c r="R166" s="411"/>
      <c r="S166" s="367"/>
      <c r="T166" s="380"/>
    </row>
    <row r="167" spans="1:20" s="310" customFormat="1" ht="12.75" outlineLevel="1">
      <c r="A167" s="479" t="s">
        <v>323</v>
      </c>
      <c r="B167" s="56" t="s">
        <v>27</v>
      </c>
      <c r="C167" s="57" t="s">
        <v>458</v>
      </c>
      <c r="D167" s="481" t="s">
        <v>455</v>
      </c>
      <c r="E167" s="248"/>
      <c r="F167" s="160">
        <v>0</v>
      </c>
      <c r="G167" s="160">
        <v>0</v>
      </c>
      <c r="H167" s="49">
        <v>131944</v>
      </c>
      <c r="I167" s="101">
        <v>131944</v>
      </c>
      <c r="J167" s="84">
        <f t="shared" si="4"/>
        <v>1</v>
      </c>
      <c r="K167" s="146">
        <v>0</v>
      </c>
      <c r="L167" s="170">
        <v>0</v>
      </c>
      <c r="M167" s="60">
        <v>0</v>
      </c>
      <c r="N167" s="19">
        <v>0</v>
      </c>
      <c r="O167" s="205">
        <f t="shared" si="5"/>
        <v>0</v>
      </c>
      <c r="P167" s="173"/>
      <c r="Q167" s="125"/>
      <c r="R167" s="411"/>
      <c r="S167" s="367"/>
      <c r="T167" s="380"/>
    </row>
    <row r="168" spans="1:20" s="310" customFormat="1" ht="12.75" outlineLevel="1">
      <c r="A168" s="479" t="s">
        <v>456</v>
      </c>
      <c r="B168" s="56" t="s">
        <v>27</v>
      </c>
      <c r="C168" s="57" t="s">
        <v>458</v>
      </c>
      <c r="D168" s="481" t="s">
        <v>459</v>
      </c>
      <c r="E168" s="248"/>
      <c r="F168" s="160">
        <v>0</v>
      </c>
      <c r="G168" s="160">
        <v>0</v>
      </c>
      <c r="H168" s="49">
        <v>131944</v>
      </c>
      <c r="I168" s="101">
        <v>131944</v>
      </c>
      <c r="J168" s="84">
        <f t="shared" si="4"/>
        <v>1</v>
      </c>
      <c r="K168" s="146">
        <v>0</v>
      </c>
      <c r="L168" s="170">
        <v>0</v>
      </c>
      <c r="M168" s="60">
        <v>0</v>
      </c>
      <c r="N168" s="19">
        <v>0</v>
      </c>
      <c r="O168" s="205">
        <f t="shared" si="5"/>
        <v>0</v>
      </c>
      <c r="P168" s="173"/>
      <c r="Q168" s="125"/>
      <c r="R168" s="411"/>
      <c r="S168" s="367"/>
      <c r="T168" s="380"/>
    </row>
    <row r="169" spans="1:20" s="310" customFormat="1" ht="12.75" outlineLevel="1">
      <c r="A169" s="479" t="s">
        <v>460</v>
      </c>
      <c r="B169" s="56" t="s">
        <v>27</v>
      </c>
      <c r="C169" s="57" t="s">
        <v>458</v>
      </c>
      <c r="D169" s="481" t="s">
        <v>461</v>
      </c>
      <c r="E169" s="248"/>
      <c r="F169" s="160">
        <v>0</v>
      </c>
      <c r="G169" s="160">
        <v>0</v>
      </c>
      <c r="H169" s="49">
        <v>131944</v>
      </c>
      <c r="I169" s="101">
        <v>131944</v>
      </c>
      <c r="J169" s="84">
        <f t="shared" si="4"/>
        <v>1</v>
      </c>
      <c r="K169" s="146">
        <v>0</v>
      </c>
      <c r="L169" s="170">
        <v>0</v>
      </c>
      <c r="M169" s="60">
        <v>0</v>
      </c>
      <c r="N169" s="19">
        <v>0</v>
      </c>
      <c r="O169" s="205">
        <f t="shared" si="5"/>
        <v>0</v>
      </c>
      <c r="P169" s="173"/>
      <c r="Q169" s="125"/>
      <c r="R169" s="411"/>
      <c r="S169" s="367"/>
      <c r="T169" s="380"/>
    </row>
    <row r="170" spans="1:20" s="310" customFormat="1" ht="12.75" outlineLevel="1">
      <c r="A170" s="479" t="s">
        <v>567</v>
      </c>
      <c r="B170" s="56" t="s">
        <v>27</v>
      </c>
      <c r="C170" s="57" t="s">
        <v>462</v>
      </c>
      <c r="D170" s="481" t="s">
        <v>463</v>
      </c>
      <c r="E170" s="248"/>
      <c r="F170" s="160">
        <v>1</v>
      </c>
      <c r="G170" s="160">
        <v>0</v>
      </c>
      <c r="H170" s="49">
        <v>131944</v>
      </c>
      <c r="I170" s="101">
        <v>131944</v>
      </c>
      <c r="J170" s="84">
        <f t="shared" si="4"/>
        <v>1</v>
      </c>
      <c r="K170" s="146">
        <v>0</v>
      </c>
      <c r="L170" s="170">
        <v>0</v>
      </c>
      <c r="M170" s="60">
        <v>0</v>
      </c>
      <c r="N170" s="19">
        <v>0</v>
      </c>
      <c r="O170" s="205">
        <f t="shared" si="5"/>
        <v>0</v>
      </c>
      <c r="P170" s="173"/>
      <c r="Q170" s="125"/>
      <c r="R170" s="411"/>
      <c r="S170" s="367"/>
      <c r="T170" s="380"/>
    </row>
    <row r="171" spans="1:20" s="310" customFormat="1" ht="12.75" outlineLevel="1">
      <c r="A171" s="479" t="s">
        <v>464</v>
      </c>
      <c r="B171" s="56" t="s">
        <v>27</v>
      </c>
      <c r="C171" s="57" t="s">
        <v>462</v>
      </c>
      <c r="D171" s="481" t="s">
        <v>465</v>
      </c>
      <c r="E171" s="248"/>
      <c r="F171" s="160">
        <v>1</v>
      </c>
      <c r="G171" s="160">
        <v>0</v>
      </c>
      <c r="H171" s="49">
        <v>131944</v>
      </c>
      <c r="I171" s="101">
        <v>131944</v>
      </c>
      <c r="J171" s="84">
        <f t="shared" si="4"/>
        <v>1</v>
      </c>
      <c r="K171" s="146">
        <v>0</v>
      </c>
      <c r="L171" s="170">
        <v>0</v>
      </c>
      <c r="M171" s="60">
        <v>0</v>
      </c>
      <c r="N171" s="19">
        <v>0</v>
      </c>
      <c r="O171" s="205">
        <f t="shared" si="5"/>
        <v>0</v>
      </c>
      <c r="P171" s="173"/>
      <c r="Q171" s="125"/>
      <c r="R171" s="411"/>
      <c r="S171" s="367"/>
      <c r="T171" s="380"/>
    </row>
    <row r="172" spans="1:20" s="310" customFormat="1" ht="12.75" outlineLevel="1">
      <c r="A172" s="479" t="s">
        <v>12</v>
      </c>
      <c r="B172" s="56" t="s">
        <v>27</v>
      </c>
      <c r="C172" s="57" t="s">
        <v>462</v>
      </c>
      <c r="D172" s="481" t="s">
        <v>466</v>
      </c>
      <c r="E172" s="248"/>
      <c r="F172" s="160">
        <v>1</v>
      </c>
      <c r="G172" s="160">
        <v>0</v>
      </c>
      <c r="H172" s="49">
        <v>131944</v>
      </c>
      <c r="I172" s="101">
        <v>131944</v>
      </c>
      <c r="J172" s="84">
        <f t="shared" si="4"/>
        <v>1</v>
      </c>
      <c r="K172" s="146">
        <v>0</v>
      </c>
      <c r="L172" s="170">
        <v>0</v>
      </c>
      <c r="M172" s="60">
        <v>0</v>
      </c>
      <c r="N172" s="19">
        <v>0</v>
      </c>
      <c r="O172" s="205">
        <f t="shared" si="5"/>
        <v>0</v>
      </c>
      <c r="P172" s="173"/>
      <c r="Q172" s="125"/>
      <c r="R172" s="411"/>
      <c r="S172" s="367"/>
      <c r="T172" s="380"/>
    </row>
    <row r="173" spans="1:20" s="310" customFormat="1" ht="12.75" outlineLevel="1">
      <c r="A173" s="479" t="s">
        <v>12</v>
      </c>
      <c r="B173" s="56" t="s">
        <v>27</v>
      </c>
      <c r="C173" s="57" t="s">
        <v>462</v>
      </c>
      <c r="D173" s="481" t="s">
        <v>467</v>
      </c>
      <c r="E173" s="248"/>
      <c r="F173" s="160">
        <v>0</v>
      </c>
      <c r="G173" s="160">
        <v>0</v>
      </c>
      <c r="H173" s="49">
        <v>131944</v>
      </c>
      <c r="I173" s="101">
        <v>131944</v>
      </c>
      <c r="J173" s="84">
        <f t="shared" si="4"/>
        <v>1</v>
      </c>
      <c r="K173" s="146">
        <v>0</v>
      </c>
      <c r="L173" s="170">
        <v>0</v>
      </c>
      <c r="M173" s="60">
        <v>0</v>
      </c>
      <c r="N173" s="19">
        <v>0</v>
      </c>
      <c r="O173" s="205">
        <f t="shared" si="5"/>
        <v>0</v>
      </c>
      <c r="P173" s="173"/>
      <c r="Q173" s="125"/>
      <c r="R173" s="411"/>
      <c r="S173" s="367"/>
      <c r="T173" s="380"/>
    </row>
    <row r="174" spans="1:20" s="310" customFormat="1" ht="12.75" outlineLevel="1">
      <c r="A174" s="479" t="s">
        <v>464</v>
      </c>
      <c r="B174" s="56" t="s">
        <v>27</v>
      </c>
      <c r="C174" s="57" t="s">
        <v>462</v>
      </c>
      <c r="D174" s="481" t="s">
        <v>468</v>
      </c>
      <c r="E174" s="248"/>
      <c r="F174" s="160">
        <v>1</v>
      </c>
      <c r="G174" s="160">
        <v>0</v>
      </c>
      <c r="H174" s="49">
        <v>131944</v>
      </c>
      <c r="I174" s="101">
        <v>131944</v>
      </c>
      <c r="J174" s="84">
        <f t="shared" si="4"/>
        <v>1</v>
      </c>
      <c r="K174" s="146">
        <v>0</v>
      </c>
      <c r="L174" s="170">
        <v>0</v>
      </c>
      <c r="M174" s="60">
        <v>0</v>
      </c>
      <c r="N174" s="19">
        <v>0</v>
      </c>
      <c r="O174" s="205">
        <f t="shared" si="5"/>
        <v>0</v>
      </c>
      <c r="P174" s="173"/>
      <c r="Q174" s="125"/>
      <c r="R174" s="411"/>
      <c r="S174" s="367"/>
      <c r="T174" s="380"/>
    </row>
    <row r="175" spans="1:20" s="310" customFormat="1" ht="12.75" outlineLevel="1">
      <c r="A175" s="479" t="s">
        <v>350</v>
      </c>
      <c r="B175" s="56" t="s">
        <v>27</v>
      </c>
      <c r="C175" s="57" t="s">
        <v>469</v>
      </c>
      <c r="D175" s="481" t="s">
        <v>470</v>
      </c>
      <c r="E175" s="248"/>
      <c r="F175" s="160">
        <v>0</v>
      </c>
      <c r="G175" s="160">
        <v>0</v>
      </c>
      <c r="H175" s="49">
        <v>3811.6</v>
      </c>
      <c r="I175" s="101">
        <v>3811.6</v>
      </c>
      <c r="J175" s="84">
        <f t="shared" si="4"/>
        <v>1</v>
      </c>
      <c r="K175" s="146">
        <v>0</v>
      </c>
      <c r="L175" s="170">
        <v>0</v>
      </c>
      <c r="M175" s="60">
        <v>0</v>
      </c>
      <c r="N175" s="19">
        <v>0</v>
      </c>
      <c r="O175" s="205">
        <f t="shared" si="5"/>
        <v>0</v>
      </c>
      <c r="P175" s="173"/>
      <c r="Q175" s="125"/>
      <c r="R175" s="411"/>
      <c r="S175" s="367"/>
      <c r="T175" s="380"/>
    </row>
    <row r="176" spans="1:20" s="310" customFormat="1" ht="12.75" outlineLevel="1">
      <c r="A176" s="479" t="s">
        <v>350</v>
      </c>
      <c r="B176" s="56" t="s">
        <v>27</v>
      </c>
      <c r="C176" s="57" t="s">
        <v>469</v>
      </c>
      <c r="D176" s="481" t="s">
        <v>471</v>
      </c>
      <c r="E176" s="248"/>
      <c r="F176" s="160">
        <v>0</v>
      </c>
      <c r="G176" s="160">
        <v>0</v>
      </c>
      <c r="H176" s="49">
        <v>50.53</v>
      </c>
      <c r="I176" s="101">
        <v>50.53</v>
      </c>
      <c r="J176" s="84">
        <f t="shared" si="4"/>
        <v>1</v>
      </c>
      <c r="K176" s="146">
        <v>0</v>
      </c>
      <c r="L176" s="170">
        <v>0</v>
      </c>
      <c r="M176" s="60">
        <v>0</v>
      </c>
      <c r="N176" s="19">
        <v>0</v>
      </c>
      <c r="O176" s="205">
        <f t="shared" si="5"/>
        <v>0</v>
      </c>
      <c r="P176" s="173"/>
      <c r="Q176" s="125"/>
      <c r="R176" s="411"/>
      <c r="S176" s="367"/>
      <c r="T176" s="380"/>
    </row>
    <row r="177" spans="1:20" s="310" customFormat="1" ht="12.75" outlineLevel="1">
      <c r="A177" s="479" t="s">
        <v>350</v>
      </c>
      <c r="B177" s="56" t="s">
        <v>27</v>
      </c>
      <c r="C177" s="57" t="s">
        <v>469</v>
      </c>
      <c r="D177" s="481" t="s">
        <v>472</v>
      </c>
      <c r="E177" s="248"/>
      <c r="F177" s="160">
        <v>0</v>
      </c>
      <c r="G177" s="160">
        <v>0</v>
      </c>
      <c r="H177" s="49">
        <v>3811.6</v>
      </c>
      <c r="I177" s="101">
        <v>3621.02</v>
      </c>
      <c r="J177" s="84">
        <f t="shared" si="4"/>
        <v>0.9500000000000001</v>
      </c>
      <c r="K177" s="146">
        <v>0</v>
      </c>
      <c r="L177" s="170">
        <v>0</v>
      </c>
      <c r="M177" s="60">
        <v>0</v>
      </c>
      <c r="N177" s="19">
        <v>0</v>
      </c>
      <c r="O177" s="205">
        <f t="shared" si="5"/>
        <v>0</v>
      </c>
      <c r="P177" s="173"/>
      <c r="Q177" s="125"/>
      <c r="R177" s="411"/>
      <c r="S177" s="367"/>
      <c r="T177" s="380"/>
    </row>
    <row r="178" spans="1:20" s="310" customFormat="1" ht="12.75" outlineLevel="1">
      <c r="A178" s="479" t="s">
        <v>350</v>
      </c>
      <c r="B178" s="56" t="s">
        <v>27</v>
      </c>
      <c r="C178" s="57" t="s">
        <v>469</v>
      </c>
      <c r="D178" s="481" t="s">
        <v>473</v>
      </c>
      <c r="E178" s="248"/>
      <c r="F178" s="160">
        <v>0</v>
      </c>
      <c r="G178" s="160">
        <v>0</v>
      </c>
      <c r="H178" s="49">
        <v>3811.6</v>
      </c>
      <c r="I178" s="101">
        <v>381.6</v>
      </c>
      <c r="J178" s="84">
        <f t="shared" si="4"/>
        <v>0.1001154370867877</v>
      </c>
      <c r="K178" s="146">
        <v>0</v>
      </c>
      <c r="L178" s="170">
        <v>0</v>
      </c>
      <c r="M178" s="60">
        <v>0</v>
      </c>
      <c r="N178" s="19">
        <v>0</v>
      </c>
      <c r="O178" s="205">
        <f t="shared" si="5"/>
        <v>0</v>
      </c>
      <c r="P178" s="173"/>
      <c r="Q178" s="125"/>
      <c r="R178" s="411"/>
      <c r="S178" s="367"/>
      <c r="T178" s="380"/>
    </row>
    <row r="179" spans="1:20" s="310" customFormat="1" ht="12.75" outlineLevel="1">
      <c r="A179" s="479" t="s">
        <v>350</v>
      </c>
      <c r="B179" s="56" t="s">
        <v>27</v>
      </c>
      <c r="C179" s="57" t="s">
        <v>469</v>
      </c>
      <c r="D179" s="481" t="s">
        <v>474</v>
      </c>
      <c r="E179" s="248"/>
      <c r="F179" s="160">
        <v>0</v>
      </c>
      <c r="G179" s="160">
        <v>0</v>
      </c>
      <c r="H179" s="49">
        <v>3811.6</v>
      </c>
      <c r="I179" s="101">
        <v>3811.6</v>
      </c>
      <c r="J179" s="84">
        <f t="shared" si="4"/>
        <v>1</v>
      </c>
      <c r="K179" s="146">
        <v>0</v>
      </c>
      <c r="L179" s="170">
        <v>0</v>
      </c>
      <c r="M179" s="60">
        <v>0</v>
      </c>
      <c r="N179" s="19">
        <v>0</v>
      </c>
      <c r="O179" s="205">
        <f t="shared" si="5"/>
        <v>0</v>
      </c>
      <c r="P179" s="173"/>
      <c r="Q179" s="125"/>
      <c r="R179" s="411"/>
      <c r="S179" s="367"/>
      <c r="T179" s="380"/>
    </row>
    <row r="180" spans="1:20" s="310" customFormat="1" ht="12.75" outlineLevel="1">
      <c r="A180" s="479" t="s">
        <v>350</v>
      </c>
      <c r="B180" s="56" t="s">
        <v>27</v>
      </c>
      <c r="C180" s="57" t="s">
        <v>469</v>
      </c>
      <c r="D180" s="481" t="s">
        <v>475</v>
      </c>
      <c r="E180" s="248"/>
      <c r="F180" s="160">
        <v>0</v>
      </c>
      <c r="G180" s="160">
        <v>0</v>
      </c>
      <c r="H180" s="49">
        <v>3811.6</v>
      </c>
      <c r="I180" s="101">
        <v>3811.6</v>
      </c>
      <c r="J180" s="84">
        <f t="shared" si="4"/>
        <v>1</v>
      </c>
      <c r="K180" s="146">
        <v>0</v>
      </c>
      <c r="L180" s="170">
        <v>0</v>
      </c>
      <c r="M180" s="60">
        <v>0</v>
      </c>
      <c r="N180" s="19">
        <v>0</v>
      </c>
      <c r="O180" s="205">
        <f t="shared" si="5"/>
        <v>0</v>
      </c>
      <c r="P180" s="173"/>
      <c r="Q180" s="125"/>
      <c r="R180" s="411"/>
      <c r="S180" s="367"/>
      <c r="T180" s="380"/>
    </row>
    <row r="181" spans="1:20" s="310" customFormat="1" ht="12.75" outlineLevel="1">
      <c r="A181" s="479" t="s">
        <v>335</v>
      </c>
      <c r="B181" s="56" t="s">
        <v>27</v>
      </c>
      <c r="C181" s="57" t="s">
        <v>469</v>
      </c>
      <c r="D181" s="481" t="s">
        <v>476</v>
      </c>
      <c r="E181" s="248"/>
      <c r="F181" s="160">
        <v>0</v>
      </c>
      <c r="G181" s="160">
        <v>0</v>
      </c>
      <c r="H181" s="49">
        <v>1440</v>
      </c>
      <c r="I181" s="101">
        <v>1440</v>
      </c>
      <c r="J181" s="84">
        <f t="shared" si="4"/>
        <v>1</v>
      </c>
      <c r="K181" s="146">
        <v>0</v>
      </c>
      <c r="L181" s="170">
        <v>0</v>
      </c>
      <c r="M181" s="60">
        <v>0</v>
      </c>
      <c r="N181" s="19">
        <v>0</v>
      </c>
      <c r="O181" s="205">
        <f t="shared" si="5"/>
        <v>0</v>
      </c>
      <c r="P181" s="173"/>
      <c r="Q181" s="125"/>
      <c r="R181" s="411"/>
      <c r="S181" s="367"/>
      <c r="T181" s="380"/>
    </row>
    <row r="182" spans="1:20" s="310" customFormat="1" ht="12.75" outlineLevel="1">
      <c r="A182" s="479" t="s">
        <v>350</v>
      </c>
      <c r="B182" s="56" t="s">
        <v>27</v>
      </c>
      <c r="C182" s="57" t="s">
        <v>469</v>
      </c>
      <c r="D182" s="481" t="s">
        <v>477</v>
      </c>
      <c r="E182" s="248"/>
      <c r="F182" s="160">
        <v>0</v>
      </c>
      <c r="G182" s="160">
        <v>0</v>
      </c>
      <c r="H182" s="49">
        <v>1</v>
      </c>
      <c r="I182" s="101">
        <v>1</v>
      </c>
      <c r="J182" s="84">
        <f t="shared" si="4"/>
        <v>1</v>
      </c>
      <c r="K182" s="146">
        <v>0</v>
      </c>
      <c r="L182" s="170">
        <v>0</v>
      </c>
      <c r="M182" s="60">
        <v>0</v>
      </c>
      <c r="N182" s="19">
        <v>0</v>
      </c>
      <c r="O182" s="205">
        <f t="shared" si="5"/>
        <v>0</v>
      </c>
      <c r="P182" s="173"/>
      <c r="Q182" s="125"/>
      <c r="R182" s="411"/>
      <c r="S182" s="367"/>
      <c r="T182" s="380"/>
    </row>
    <row r="183" spans="1:20" s="310" customFormat="1" ht="12.75" outlineLevel="1">
      <c r="A183" s="479" t="s">
        <v>350</v>
      </c>
      <c r="B183" s="56" t="s">
        <v>27</v>
      </c>
      <c r="C183" s="57" t="s">
        <v>469</v>
      </c>
      <c r="D183" s="481" t="s">
        <v>478</v>
      </c>
      <c r="E183" s="248"/>
      <c r="F183" s="160">
        <v>0</v>
      </c>
      <c r="G183" s="160">
        <v>0</v>
      </c>
      <c r="H183" s="49">
        <v>0.24</v>
      </c>
      <c r="I183" s="101">
        <v>0.24</v>
      </c>
      <c r="J183" s="84">
        <f t="shared" si="4"/>
        <v>1</v>
      </c>
      <c r="K183" s="146">
        <v>0</v>
      </c>
      <c r="L183" s="170">
        <v>0</v>
      </c>
      <c r="M183" s="60">
        <v>0</v>
      </c>
      <c r="N183" s="19">
        <v>0</v>
      </c>
      <c r="O183" s="205">
        <f t="shared" si="5"/>
        <v>0</v>
      </c>
      <c r="P183" s="173"/>
      <c r="Q183" s="125"/>
      <c r="R183" s="411"/>
      <c r="S183" s="367"/>
      <c r="T183" s="380"/>
    </row>
    <row r="184" spans="1:20" s="310" customFormat="1" ht="12.75" outlineLevel="1">
      <c r="A184" s="479" t="s">
        <v>335</v>
      </c>
      <c r="B184" s="56" t="s">
        <v>27</v>
      </c>
      <c r="C184" s="57" t="s">
        <v>469</v>
      </c>
      <c r="D184" s="481" t="s">
        <v>479</v>
      </c>
      <c r="E184" s="248"/>
      <c r="F184" s="160">
        <v>0</v>
      </c>
      <c r="G184" s="160">
        <v>0</v>
      </c>
      <c r="H184" s="49">
        <v>404</v>
      </c>
      <c r="I184" s="101">
        <v>404</v>
      </c>
      <c r="J184" s="84">
        <f t="shared" si="4"/>
        <v>1</v>
      </c>
      <c r="K184" s="146">
        <v>0</v>
      </c>
      <c r="L184" s="170">
        <v>0</v>
      </c>
      <c r="M184" s="60">
        <v>0</v>
      </c>
      <c r="N184" s="19">
        <v>0</v>
      </c>
      <c r="O184" s="205">
        <f t="shared" si="5"/>
        <v>0</v>
      </c>
      <c r="P184" s="173"/>
      <c r="Q184" s="125"/>
      <c r="R184" s="411"/>
      <c r="S184" s="367"/>
      <c r="T184" s="380"/>
    </row>
    <row r="185" spans="1:20" s="310" customFormat="1" ht="12.75" outlineLevel="1">
      <c r="A185" s="479" t="s">
        <v>350</v>
      </c>
      <c r="B185" s="56" t="s">
        <v>27</v>
      </c>
      <c r="C185" s="57" t="s">
        <v>469</v>
      </c>
      <c r="D185" s="481" t="s">
        <v>480</v>
      </c>
      <c r="E185" s="248"/>
      <c r="F185" s="160">
        <v>0</v>
      </c>
      <c r="G185" s="160">
        <v>0</v>
      </c>
      <c r="H185" s="49">
        <v>7.15</v>
      </c>
      <c r="I185" s="101">
        <v>7.15</v>
      </c>
      <c r="J185" s="84">
        <f t="shared" si="4"/>
        <v>1</v>
      </c>
      <c r="K185" s="146">
        <v>0</v>
      </c>
      <c r="L185" s="170">
        <v>0</v>
      </c>
      <c r="M185" s="60">
        <v>0</v>
      </c>
      <c r="N185" s="19">
        <v>0</v>
      </c>
      <c r="O185" s="205">
        <f t="shared" si="5"/>
        <v>0</v>
      </c>
      <c r="P185" s="173"/>
      <c r="Q185" s="125"/>
      <c r="R185" s="411"/>
      <c r="S185" s="367"/>
      <c r="T185" s="380"/>
    </row>
    <row r="186" spans="1:20" s="310" customFormat="1" ht="12.75" outlineLevel="1">
      <c r="A186" s="479" t="s">
        <v>350</v>
      </c>
      <c r="B186" s="56" t="s">
        <v>27</v>
      </c>
      <c r="C186" s="57" t="s">
        <v>469</v>
      </c>
      <c r="D186" s="481" t="s">
        <v>481</v>
      </c>
      <c r="E186" s="248"/>
      <c r="F186" s="160">
        <v>0</v>
      </c>
      <c r="G186" s="160">
        <v>0</v>
      </c>
      <c r="H186" s="49">
        <v>0.93</v>
      </c>
      <c r="I186" s="101">
        <v>0.93</v>
      </c>
      <c r="J186" s="84">
        <f t="shared" si="4"/>
        <v>1</v>
      </c>
      <c r="K186" s="146">
        <v>0</v>
      </c>
      <c r="L186" s="170">
        <v>0</v>
      </c>
      <c r="M186" s="60">
        <v>0</v>
      </c>
      <c r="N186" s="19">
        <v>0</v>
      </c>
      <c r="O186" s="205">
        <f t="shared" si="5"/>
        <v>0</v>
      </c>
      <c r="P186" s="173"/>
      <c r="Q186" s="125"/>
      <c r="R186" s="411"/>
      <c r="S186" s="367"/>
      <c r="T186" s="380"/>
    </row>
    <row r="187" spans="1:20" s="310" customFormat="1" ht="12.75" outlineLevel="1">
      <c r="A187" s="479" t="s">
        <v>482</v>
      </c>
      <c r="B187" s="56" t="s">
        <v>27</v>
      </c>
      <c r="C187" s="57" t="s">
        <v>483</v>
      </c>
      <c r="D187" s="481" t="s">
        <v>484</v>
      </c>
      <c r="E187" s="248"/>
      <c r="F187" s="160">
        <v>1</v>
      </c>
      <c r="G187" s="160">
        <v>0</v>
      </c>
      <c r="H187" s="49">
        <v>131944</v>
      </c>
      <c r="I187" s="101">
        <v>131944</v>
      </c>
      <c r="J187" s="84">
        <f t="shared" si="4"/>
        <v>1</v>
      </c>
      <c r="K187" s="146">
        <v>1</v>
      </c>
      <c r="L187" s="170">
        <v>1</v>
      </c>
      <c r="M187" s="60">
        <v>1</v>
      </c>
      <c r="N187" s="19">
        <v>0</v>
      </c>
      <c r="O187" s="205">
        <f t="shared" si="5"/>
        <v>0</v>
      </c>
      <c r="P187" s="173"/>
      <c r="Q187" s="125"/>
      <c r="R187" s="411"/>
      <c r="S187" s="367"/>
      <c r="T187" s="380"/>
    </row>
    <row r="188" spans="1:20" s="310" customFormat="1" ht="12.75" outlineLevel="1">
      <c r="A188" s="479" t="s">
        <v>482</v>
      </c>
      <c r="B188" s="56" t="s">
        <v>27</v>
      </c>
      <c r="C188" s="57" t="s">
        <v>483</v>
      </c>
      <c r="D188" s="481" t="s">
        <v>485</v>
      </c>
      <c r="E188" s="248"/>
      <c r="F188" s="160">
        <v>1</v>
      </c>
      <c r="G188" s="160">
        <v>0</v>
      </c>
      <c r="H188" s="49">
        <v>131944</v>
      </c>
      <c r="I188" s="101">
        <v>131944</v>
      </c>
      <c r="J188" s="84">
        <f t="shared" si="4"/>
        <v>1</v>
      </c>
      <c r="K188" s="146">
        <v>1</v>
      </c>
      <c r="L188" s="170">
        <v>1</v>
      </c>
      <c r="M188" s="60">
        <v>1</v>
      </c>
      <c r="N188" s="19">
        <v>0</v>
      </c>
      <c r="O188" s="205">
        <f t="shared" si="5"/>
        <v>0</v>
      </c>
      <c r="P188" s="173"/>
      <c r="Q188" s="125"/>
      <c r="R188" s="411"/>
      <c r="S188" s="367"/>
      <c r="T188" s="380"/>
    </row>
    <row r="189" spans="1:20" s="310" customFormat="1" ht="12.75" outlineLevel="1">
      <c r="A189" s="479" t="s">
        <v>482</v>
      </c>
      <c r="B189" s="56" t="s">
        <v>27</v>
      </c>
      <c r="C189" s="57" t="s">
        <v>483</v>
      </c>
      <c r="D189" s="481" t="s">
        <v>486</v>
      </c>
      <c r="E189" s="248"/>
      <c r="F189" s="160">
        <v>1</v>
      </c>
      <c r="G189" s="160">
        <v>0</v>
      </c>
      <c r="H189" s="49">
        <v>131944</v>
      </c>
      <c r="I189" s="101">
        <v>131944</v>
      </c>
      <c r="J189" s="84">
        <f t="shared" si="4"/>
        <v>1</v>
      </c>
      <c r="K189" s="146">
        <v>1</v>
      </c>
      <c r="L189" s="170">
        <v>1</v>
      </c>
      <c r="M189" s="60">
        <v>1</v>
      </c>
      <c r="N189" s="19">
        <v>0</v>
      </c>
      <c r="O189" s="205">
        <f t="shared" si="5"/>
        <v>0</v>
      </c>
      <c r="P189" s="173"/>
      <c r="Q189" s="125"/>
      <c r="R189" s="411"/>
      <c r="S189" s="367"/>
      <c r="T189" s="380"/>
    </row>
    <row r="190" spans="1:20" s="310" customFormat="1" ht="12.75" outlineLevel="1">
      <c r="A190" s="479" t="s">
        <v>482</v>
      </c>
      <c r="B190" s="56" t="s">
        <v>27</v>
      </c>
      <c r="C190" s="57" t="s">
        <v>483</v>
      </c>
      <c r="D190" s="481" t="s">
        <v>487</v>
      </c>
      <c r="E190" s="248"/>
      <c r="F190" s="160">
        <v>1</v>
      </c>
      <c r="G190" s="160">
        <v>0</v>
      </c>
      <c r="H190" s="49">
        <v>131944</v>
      </c>
      <c r="I190" s="101">
        <v>131944</v>
      </c>
      <c r="J190" s="84">
        <f t="shared" si="4"/>
        <v>1</v>
      </c>
      <c r="K190" s="146">
        <v>1</v>
      </c>
      <c r="L190" s="170">
        <v>1</v>
      </c>
      <c r="M190" s="60">
        <v>1</v>
      </c>
      <c r="N190" s="19">
        <v>0</v>
      </c>
      <c r="O190" s="205">
        <f t="shared" si="5"/>
        <v>0</v>
      </c>
      <c r="P190" s="173"/>
      <c r="Q190" s="125"/>
      <c r="R190" s="411"/>
      <c r="S190" s="367"/>
      <c r="T190" s="380"/>
    </row>
    <row r="191" spans="1:20" s="310" customFormat="1" ht="12.75" outlineLevel="1">
      <c r="A191" s="479" t="s">
        <v>482</v>
      </c>
      <c r="B191" s="56" t="s">
        <v>27</v>
      </c>
      <c r="C191" s="57" t="s">
        <v>483</v>
      </c>
      <c r="D191" s="481" t="s">
        <v>488</v>
      </c>
      <c r="E191" s="248"/>
      <c r="F191" s="160">
        <v>1</v>
      </c>
      <c r="G191" s="160">
        <v>0</v>
      </c>
      <c r="H191" s="49">
        <v>131944</v>
      </c>
      <c r="I191" s="101">
        <v>131944</v>
      </c>
      <c r="J191" s="84">
        <f t="shared" si="4"/>
        <v>1</v>
      </c>
      <c r="K191" s="146">
        <v>1</v>
      </c>
      <c r="L191" s="170">
        <v>1</v>
      </c>
      <c r="M191" s="60">
        <v>1</v>
      </c>
      <c r="N191" s="19">
        <v>0</v>
      </c>
      <c r="O191" s="205">
        <f t="shared" si="5"/>
        <v>0</v>
      </c>
      <c r="P191" s="173"/>
      <c r="Q191" s="125"/>
      <c r="R191" s="411"/>
      <c r="S191" s="367"/>
      <c r="T191" s="380"/>
    </row>
    <row r="192" spans="1:20" s="310" customFormat="1" ht="12.75" outlineLevel="1">
      <c r="A192" s="479" t="s">
        <v>482</v>
      </c>
      <c r="B192" s="56" t="s">
        <v>27</v>
      </c>
      <c r="C192" s="57" t="s">
        <v>483</v>
      </c>
      <c r="D192" s="481" t="s">
        <v>489</v>
      </c>
      <c r="E192" s="248"/>
      <c r="F192" s="160">
        <v>1</v>
      </c>
      <c r="G192" s="160">
        <v>0</v>
      </c>
      <c r="H192" s="49">
        <v>131944</v>
      </c>
      <c r="I192" s="101">
        <v>131944</v>
      </c>
      <c r="J192" s="84">
        <f t="shared" si="4"/>
        <v>1</v>
      </c>
      <c r="K192" s="146">
        <v>1</v>
      </c>
      <c r="L192" s="170">
        <v>1</v>
      </c>
      <c r="M192" s="60">
        <v>1</v>
      </c>
      <c r="N192" s="19">
        <v>0</v>
      </c>
      <c r="O192" s="205">
        <f t="shared" si="5"/>
        <v>0</v>
      </c>
      <c r="P192" s="173"/>
      <c r="Q192" s="125"/>
      <c r="R192" s="411"/>
      <c r="S192" s="367"/>
      <c r="T192" s="380"/>
    </row>
    <row r="193" spans="1:20" s="310" customFormat="1" ht="12.75" outlineLevel="1">
      <c r="A193" s="479" t="s">
        <v>490</v>
      </c>
      <c r="B193" s="56" t="s">
        <v>27</v>
      </c>
      <c r="C193" s="57" t="s">
        <v>483</v>
      </c>
      <c r="D193" s="481" t="s">
        <v>491</v>
      </c>
      <c r="E193" s="248"/>
      <c r="F193" s="160">
        <v>1</v>
      </c>
      <c r="G193" s="160">
        <v>0</v>
      </c>
      <c r="H193" s="49">
        <v>131944</v>
      </c>
      <c r="I193" s="101">
        <v>131944</v>
      </c>
      <c r="J193" s="84">
        <f t="shared" si="4"/>
        <v>1</v>
      </c>
      <c r="K193" s="146">
        <v>0</v>
      </c>
      <c r="L193" s="170">
        <v>0</v>
      </c>
      <c r="M193" s="60">
        <v>0</v>
      </c>
      <c r="N193" s="19">
        <v>0</v>
      </c>
      <c r="O193" s="205">
        <f t="shared" si="5"/>
        <v>0</v>
      </c>
      <c r="P193" s="173"/>
      <c r="Q193" s="125"/>
      <c r="R193" s="411"/>
      <c r="S193" s="367"/>
      <c r="T193" s="380"/>
    </row>
    <row r="194" spans="1:20" s="310" customFormat="1" ht="12.75" outlineLevel="1">
      <c r="A194" s="479" t="s">
        <v>492</v>
      </c>
      <c r="B194" s="56" t="s">
        <v>27</v>
      </c>
      <c r="C194" s="57" t="s">
        <v>483</v>
      </c>
      <c r="D194" s="481" t="s">
        <v>493</v>
      </c>
      <c r="E194" s="248"/>
      <c r="F194" s="160">
        <v>1</v>
      </c>
      <c r="G194" s="160">
        <v>1</v>
      </c>
      <c r="H194" s="49">
        <v>131944</v>
      </c>
      <c r="I194" s="101">
        <v>131944</v>
      </c>
      <c r="J194" s="84">
        <f t="shared" si="4"/>
        <v>1</v>
      </c>
      <c r="K194" s="146">
        <v>0</v>
      </c>
      <c r="L194" s="170">
        <v>1</v>
      </c>
      <c r="M194" s="60">
        <v>0</v>
      </c>
      <c r="N194" s="19">
        <v>1</v>
      </c>
      <c r="O194" s="205">
        <f t="shared" si="5"/>
        <v>0</v>
      </c>
      <c r="P194" s="173"/>
      <c r="Q194" s="125"/>
      <c r="R194" s="411"/>
      <c r="S194" s="367"/>
      <c r="T194" s="380"/>
    </row>
    <row r="195" spans="1:20" s="310" customFormat="1" ht="12.75" outlineLevel="1">
      <c r="A195" s="479" t="s">
        <v>494</v>
      </c>
      <c r="B195" s="56" t="s">
        <v>27</v>
      </c>
      <c r="C195" s="57" t="s">
        <v>483</v>
      </c>
      <c r="D195" s="481" t="s">
        <v>495</v>
      </c>
      <c r="E195" s="248"/>
      <c r="F195" s="160">
        <v>0</v>
      </c>
      <c r="G195" s="160">
        <v>0</v>
      </c>
      <c r="H195" s="49">
        <v>131944</v>
      </c>
      <c r="I195" s="101">
        <v>131944</v>
      </c>
      <c r="J195" s="84">
        <f t="shared" si="4"/>
        <v>1</v>
      </c>
      <c r="K195" s="146">
        <v>0</v>
      </c>
      <c r="L195" s="170">
        <v>0</v>
      </c>
      <c r="M195" s="60">
        <v>0</v>
      </c>
      <c r="N195" s="19">
        <v>0</v>
      </c>
      <c r="O195" s="205">
        <f t="shared" si="5"/>
        <v>0</v>
      </c>
      <c r="P195" s="173"/>
      <c r="Q195" s="125"/>
      <c r="R195" s="411"/>
      <c r="S195" s="367"/>
      <c r="T195" s="380"/>
    </row>
    <row r="196" spans="1:20" s="310" customFormat="1" ht="12.75" outlineLevel="1">
      <c r="A196" s="479" t="s">
        <v>496</v>
      </c>
      <c r="B196" s="56" t="s">
        <v>27</v>
      </c>
      <c r="C196" s="57" t="s">
        <v>483</v>
      </c>
      <c r="D196" s="481" t="s">
        <v>497</v>
      </c>
      <c r="E196" s="248"/>
      <c r="F196" s="160">
        <v>1</v>
      </c>
      <c r="G196" s="160">
        <v>0</v>
      </c>
      <c r="H196" s="49">
        <v>131944</v>
      </c>
      <c r="I196" s="101">
        <v>131944</v>
      </c>
      <c r="J196" s="84">
        <f aca="true" t="shared" si="6" ref="J196:J227">IF(H196&gt;0,I196/H196,0)</f>
        <v>1</v>
      </c>
      <c r="K196" s="146">
        <v>0</v>
      </c>
      <c r="L196" s="170">
        <v>1</v>
      </c>
      <c r="M196" s="60">
        <v>1</v>
      </c>
      <c r="N196" s="19">
        <v>0</v>
      </c>
      <c r="O196" s="205">
        <f aca="true" t="shared" si="7" ref="O196:O227">IF(AND(M196=1,N196=1),1,0)</f>
        <v>0</v>
      </c>
      <c r="P196" s="173"/>
      <c r="Q196" s="125"/>
      <c r="R196" s="411"/>
      <c r="S196" s="367"/>
      <c r="T196" s="380"/>
    </row>
    <row r="197" spans="1:20" s="310" customFormat="1" ht="12.75" outlineLevel="1">
      <c r="A197" s="479" t="s">
        <v>492</v>
      </c>
      <c r="B197" s="56" t="s">
        <v>27</v>
      </c>
      <c r="C197" s="57" t="s">
        <v>483</v>
      </c>
      <c r="D197" s="481" t="s">
        <v>661</v>
      </c>
      <c r="E197" s="248"/>
      <c r="F197" s="160">
        <v>1</v>
      </c>
      <c r="G197" s="160">
        <v>1</v>
      </c>
      <c r="H197" s="49">
        <v>131944</v>
      </c>
      <c r="I197" s="101">
        <v>131944</v>
      </c>
      <c r="J197" s="84">
        <f t="shared" si="6"/>
        <v>1</v>
      </c>
      <c r="K197" s="146">
        <v>0</v>
      </c>
      <c r="L197" s="170">
        <v>1</v>
      </c>
      <c r="M197" s="60">
        <v>0</v>
      </c>
      <c r="N197" s="19">
        <v>1</v>
      </c>
      <c r="O197" s="205">
        <f t="shared" si="7"/>
        <v>0</v>
      </c>
      <c r="P197" s="173"/>
      <c r="Q197" s="125"/>
      <c r="R197" s="411"/>
      <c r="S197" s="367"/>
      <c r="T197" s="380"/>
    </row>
    <row r="198" spans="1:20" s="310" customFormat="1" ht="12.75" outlineLevel="1">
      <c r="A198" s="479" t="s">
        <v>492</v>
      </c>
      <c r="B198" s="56" t="s">
        <v>27</v>
      </c>
      <c r="C198" s="57" t="s">
        <v>483</v>
      </c>
      <c r="D198" s="481" t="s">
        <v>498</v>
      </c>
      <c r="E198" s="248"/>
      <c r="F198" s="160">
        <v>1</v>
      </c>
      <c r="G198" s="160">
        <v>1</v>
      </c>
      <c r="H198" s="49">
        <v>131944</v>
      </c>
      <c r="I198" s="101">
        <v>131944</v>
      </c>
      <c r="J198" s="84">
        <f t="shared" si="6"/>
        <v>1</v>
      </c>
      <c r="K198" s="146">
        <v>0</v>
      </c>
      <c r="L198" s="170">
        <v>1</v>
      </c>
      <c r="M198" s="60">
        <v>0</v>
      </c>
      <c r="N198" s="19">
        <v>1</v>
      </c>
      <c r="O198" s="205">
        <f t="shared" si="7"/>
        <v>0</v>
      </c>
      <c r="P198" s="173"/>
      <c r="Q198" s="125"/>
      <c r="R198" s="411"/>
      <c r="S198" s="367"/>
      <c r="T198" s="380"/>
    </row>
    <row r="199" spans="1:20" s="310" customFormat="1" ht="12.75" outlineLevel="1">
      <c r="A199" s="479" t="s">
        <v>492</v>
      </c>
      <c r="B199" s="56" t="s">
        <v>27</v>
      </c>
      <c r="C199" s="57" t="s">
        <v>483</v>
      </c>
      <c r="D199" s="481" t="s">
        <v>662</v>
      </c>
      <c r="E199" s="248"/>
      <c r="F199" s="160">
        <v>1</v>
      </c>
      <c r="G199" s="160">
        <v>1</v>
      </c>
      <c r="H199" s="49">
        <v>131944</v>
      </c>
      <c r="I199" s="101">
        <v>131944</v>
      </c>
      <c r="J199" s="84">
        <f t="shared" si="6"/>
        <v>1</v>
      </c>
      <c r="K199" s="146">
        <v>0</v>
      </c>
      <c r="L199" s="170">
        <v>1</v>
      </c>
      <c r="M199" s="60">
        <v>0</v>
      </c>
      <c r="N199" s="19">
        <v>1</v>
      </c>
      <c r="O199" s="205">
        <f t="shared" si="7"/>
        <v>0</v>
      </c>
      <c r="P199" s="173"/>
      <c r="Q199" s="125"/>
      <c r="R199" s="411"/>
      <c r="S199" s="367"/>
      <c r="T199" s="380"/>
    </row>
    <row r="200" spans="1:20" s="310" customFormat="1" ht="12.75" outlineLevel="1">
      <c r="A200" s="479" t="s">
        <v>492</v>
      </c>
      <c r="B200" s="56" t="s">
        <v>27</v>
      </c>
      <c r="C200" s="57" t="s">
        <v>483</v>
      </c>
      <c r="D200" s="481" t="s">
        <v>663</v>
      </c>
      <c r="E200" s="248"/>
      <c r="F200" s="160">
        <v>1</v>
      </c>
      <c r="G200" s="160">
        <v>1</v>
      </c>
      <c r="H200" s="49">
        <v>131944</v>
      </c>
      <c r="I200" s="101">
        <v>131944</v>
      </c>
      <c r="J200" s="84">
        <f t="shared" si="6"/>
        <v>1</v>
      </c>
      <c r="K200" s="146">
        <v>0</v>
      </c>
      <c r="L200" s="170">
        <v>1</v>
      </c>
      <c r="M200" s="60">
        <v>0</v>
      </c>
      <c r="N200" s="19">
        <v>1</v>
      </c>
      <c r="O200" s="205">
        <f t="shared" si="7"/>
        <v>0</v>
      </c>
      <c r="P200" s="173"/>
      <c r="Q200" s="125"/>
      <c r="R200" s="411"/>
      <c r="S200" s="367"/>
      <c r="T200" s="380"/>
    </row>
    <row r="201" spans="1:20" s="310" customFormat="1" ht="12.75" outlineLevel="1">
      <c r="A201" s="479" t="s">
        <v>492</v>
      </c>
      <c r="B201" s="56" t="s">
        <v>27</v>
      </c>
      <c r="C201" s="57" t="s">
        <v>483</v>
      </c>
      <c r="D201" s="481" t="s">
        <v>664</v>
      </c>
      <c r="E201" s="248"/>
      <c r="F201" s="160">
        <v>1</v>
      </c>
      <c r="G201" s="160">
        <v>1</v>
      </c>
      <c r="H201" s="49">
        <v>131944</v>
      </c>
      <c r="I201" s="101">
        <v>131944</v>
      </c>
      <c r="J201" s="84">
        <f t="shared" si="6"/>
        <v>1</v>
      </c>
      <c r="K201" s="146">
        <v>0</v>
      </c>
      <c r="L201" s="170">
        <v>1</v>
      </c>
      <c r="M201" s="60">
        <v>0</v>
      </c>
      <c r="N201" s="19">
        <v>1</v>
      </c>
      <c r="O201" s="205">
        <f t="shared" si="7"/>
        <v>0</v>
      </c>
      <c r="P201" s="173"/>
      <c r="Q201" s="125"/>
      <c r="R201" s="411"/>
      <c r="S201" s="367"/>
      <c r="T201" s="380"/>
    </row>
    <row r="202" spans="1:20" s="310" customFormat="1" ht="12.75" outlineLevel="1">
      <c r="A202" s="479" t="s">
        <v>492</v>
      </c>
      <c r="B202" s="56" t="s">
        <v>27</v>
      </c>
      <c r="C202" s="57" t="s">
        <v>483</v>
      </c>
      <c r="D202" s="481" t="s">
        <v>499</v>
      </c>
      <c r="E202" s="248"/>
      <c r="F202" s="160">
        <v>1</v>
      </c>
      <c r="G202" s="160">
        <v>1</v>
      </c>
      <c r="H202" s="49">
        <v>131944</v>
      </c>
      <c r="I202" s="101">
        <v>131944</v>
      </c>
      <c r="J202" s="84">
        <f t="shared" si="6"/>
        <v>1</v>
      </c>
      <c r="K202" s="146">
        <v>0</v>
      </c>
      <c r="L202" s="170">
        <v>1</v>
      </c>
      <c r="M202" s="60">
        <v>0</v>
      </c>
      <c r="N202" s="19">
        <v>1</v>
      </c>
      <c r="O202" s="205">
        <f t="shared" si="7"/>
        <v>0</v>
      </c>
      <c r="P202" s="173"/>
      <c r="Q202" s="125"/>
      <c r="R202" s="411"/>
      <c r="S202" s="367"/>
      <c r="T202" s="380"/>
    </row>
    <row r="203" spans="1:20" s="310" customFormat="1" ht="12.75" outlineLevel="1">
      <c r="A203" s="479" t="s">
        <v>492</v>
      </c>
      <c r="B203" s="56" t="s">
        <v>27</v>
      </c>
      <c r="C203" s="57" t="s">
        <v>483</v>
      </c>
      <c r="D203" s="481" t="s">
        <v>665</v>
      </c>
      <c r="E203" s="248"/>
      <c r="F203" s="160">
        <v>1</v>
      </c>
      <c r="G203" s="160">
        <v>1</v>
      </c>
      <c r="H203" s="49">
        <v>131944</v>
      </c>
      <c r="I203" s="101">
        <v>131944</v>
      </c>
      <c r="J203" s="84">
        <f t="shared" si="6"/>
        <v>1</v>
      </c>
      <c r="K203" s="146">
        <v>0</v>
      </c>
      <c r="L203" s="170">
        <v>1</v>
      </c>
      <c r="M203" s="60">
        <v>0</v>
      </c>
      <c r="N203" s="19">
        <v>1</v>
      </c>
      <c r="O203" s="205">
        <f t="shared" si="7"/>
        <v>0</v>
      </c>
      <c r="P203" s="173"/>
      <c r="Q203" s="125"/>
      <c r="R203" s="411"/>
      <c r="S203" s="367"/>
      <c r="T203" s="380"/>
    </row>
    <row r="204" spans="1:20" s="310" customFormat="1" ht="12.75" outlineLevel="1">
      <c r="A204" s="479" t="s">
        <v>492</v>
      </c>
      <c r="B204" s="56" t="s">
        <v>27</v>
      </c>
      <c r="C204" s="57" t="s">
        <v>483</v>
      </c>
      <c r="D204" s="481" t="s">
        <v>666</v>
      </c>
      <c r="E204" s="248"/>
      <c r="F204" s="160">
        <v>1</v>
      </c>
      <c r="G204" s="160">
        <v>1</v>
      </c>
      <c r="H204" s="49">
        <v>131944</v>
      </c>
      <c r="I204" s="101">
        <v>131944</v>
      </c>
      <c r="J204" s="84">
        <f t="shared" si="6"/>
        <v>1</v>
      </c>
      <c r="K204" s="146">
        <v>0</v>
      </c>
      <c r="L204" s="170">
        <v>1</v>
      </c>
      <c r="M204" s="60">
        <v>0</v>
      </c>
      <c r="N204" s="19">
        <v>1</v>
      </c>
      <c r="O204" s="205">
        <f t="shared" si="7"/>
        <v>0</v>
      </c>
      <c r="P204" s="173"/>
      <c r="Q204" s="125"/>
      <c r="R204" s="411"/>
      <c r="S204" s="367"/>
      <c r="T204" s="380"/>
    </row>
    <row r="205" spans="1:20" s="310" customFormat="1" ht="12.75" outlineLevel="1">
      <c r="A205" s="479" t="s">
        <v>500</v>
      </c>
      <c r="B205" s="56" t="s">
        <v>27</v>
      </c>
      <c r="C205" s="57" t="s">
        <v>483</v>
      </c>
      <c r="D205" s="481" t="s">
        <v>501</v>
      </c>
      <c r="E205" s="248"/>
      <c r="F205" s="160">
        <v>1</v>
      </c>
      <c r="G205" s="160">
        <v>0</v>
      </c>
      <c r="H205" s="49">
        <v>131944</v>
      </c>
      <c r="I205" s="101">
        <v>131944</v>
      </c>
      <c r="J205" s="84">
        <f t="shared" si="6"/>
        <v>1</v>
      </c>
      <c r="K205" s="146">
        <v>0</v>
      </c>
      <c r="L205" s="170">
        <v>1</v>
      </c>
      <c r="M205" s="60">
        <v>1</v>
      </c>
      <c r="N205" s="19">
        <v>0</v>
      </c>
      <c r="O205" s="205">
        <f t="shared" si="7"/>
        <v>0</v>
      </c>
      <c r="P205" s="173"/>
      <c r="Q205" s="125"/>
      <c r="R205" s="411"/>
      <c r="S205" s="367"/>
      <c r="T205" s="380"/>
    </row>
    <row r="206" spans="1:20" s="310" customFormat="1" ht="12.75" outlineLevel="1">
      <c r="A206" s="479" t="s">
        <v>500</v>
      </c>
      <c r="B206" s="56" t="s">
        <v>27</v>
      </c>
      <c r="C206" s="57" t="s">
        <v>483</v>
      </c>
      <c r="D206" s="481" t="s">
        <v>502</v>
      </c>
      <c r="E206" s="248"/>
      <c r="F206" s="160">
        <v>1</v>
      </c>
      <c r="G206" s="160">
        <v>0</v>
      </c>
      <c r="H206" s="49">
        <v>131944</v>
      </c>
      <c r="I206" s="101">
        <v>131944</v>
      </c>
      <c r="J206" s="84">
        <f t="shared" si="6"/>
        <v>1</v>
      </c>
      <c r="K206" s="146">
        <v>0</v>
      </c>
      <c r="L206" s="170">
        <v>1</v>
      </c>
      <c r="M206" s="60">
        <v>1</v>
      </c>
      <c r="N206" s="19">
        <v>0</v>
      </c>
      <c r="O206" s="205">
        <f t="shared" si="7"/>
        <v>0</v>
      </c>
      <c r="P206" s="173"/>
      <c r="Q206" s="125"/>
      <c r="R206" s="411"/>
      <c r="S206" s="367"/>
      <c r="T206" s="380"/>
    </row>
    <row r="207" spans="1:20" s="310" customFormat="1" ht="12.75" outlineLevel="1">
      <c r="A207" s="479" t="s">
        <v>500</v>
      </c>
      <c r="B207" s="56" t="s">
        <v>27</v>
      </c>
      <c r="C207" s="57" t="s">
        <v>483</v>
      </c>
      <c r="D207" s="481" t="s">
        <v>503</v>
      </c>
      <c r="E207" s="248"/>
      <c r="F207" s="160">
        <v>1</v>
      </c>
      <c r="G207" s="160">
        <v>0</v>
      </c>
      <c r="H207" s="49">
        <v>131944</v>
      </c>
      <c r="I207" s="101">
        <v>131944</v>
      </c>
      <c r="J207" s="84">
        <f t="shared" si="6"/>
        <v>1</v>
      </c>
      <c r="K207" s="146">
        <v>0</v>
      </c>
      <c r="L207" s="170">
        <v>1</v>
      </c>
      <c r="M207" s="60">
        <v>1</v>
      </c>
      <c r="N207" s="19">
        <v>0</v>
      </c>
      <c r="O207" s="205">
        <f t="shared" si="7"/>
        <v>0</v>
      </c>
      <c r="P207" s="173"/>
      <c r="Q207" s="125"/>
      <c r="R207" s="411"/>
      <c r="S207" s="367"/>
      <c r="T207" s="380"/>
    </row>
    <row r="208" spans="1:20" s="310" customFormat="1" ht="12.75" outlineLevel="1">
      <c r="A208" s="479" t="s">
        <v>500</v>
      </c>
      <c r="B208" s="56" t="s">
        <v>27</v>
      </c>
      <c r="C208" s="57" t="s">
        <v>483</v>
      </c>
      <c r="D208" s="481" t="s">
        <v>504</v>
      </c>
      <c r="E208" s="248"/>
      <c r="F208" s="160">
        <v>1</v>
      </c>
      <c r="G208" s="160">
        <v>0</v>
      </c>
      <c r="H208" s="49">
        <v>131944</v>
      </c>
      <c r="I208" s="101">
        <v>131944</v>
      </c>
      <c r="J208" s="84">
        <f t="shared" si="6"/>
        <v>1</v>
      </c>
      <c r="K208" s="146">
        <v>0</v>
      </c>
      <c r="L208" s="170">
        <v>1</v>
      </c>
      <c r="M208" s="60">
        <v>1</v>
      </c>
      <c r="N208" s="19">
        <v>0</v>
      </c>
      <c r="O208" s="205">
        <f t="shared" si="7"/>
        <v>0</v>
      </c>
      <c r="P208" s="173"/>
      <c r="Q208" s="125"/>
      <c r="R208" s="411"/>
      <c r="S208" s="367"/>
      <c r="T208" s="380"/>
    </row>
    <row r="209" spans="1:20" s="310" customFormat="1" ht="12.75" outlineLevel="1">
      <c r="A209" s="479" t="s">
        <v>500</v>
      </c>
      <c r="B209" s="56" t="s">
        <v>27</v>
      </c>
      <c r="C209" s="57" t="s">
        <v>483</v>
      </c>
      <c r="D209" s="481" t="s">
        <v>505</v>
      </c>
      <c r="E209" s="248"/>
      <c r="F209" s="160">
        <v>1</v>
      </c>
      <c r="G209" s="160">
        <v>0</v>
      </c>
      <c r="H209" s="49">
        <v>131944</v>
      </c>
      <c r="I209" s="101">
        <v>131944</v>
      </c>
      <c r="J209" s="84">
        <f t="shared" si="6"/>
        <v>1</v>
      </c>
      <c r="K209" s="146">
        <v>0</v>
      </c>
      <c r="L209" s="170">
        <v>1</v>
      </c>
      <c r="M209" s="60">
        <v>1</v>
      </c>
      <c r="N209" s="19">
        <v>0</v>
      </c>
      <c r="O209" s="205">
        <f t="shared" si="7"/>
        <v>0</v>
      </c>
      <c r="P209" s="173"/>
      <c r="Q209" s="125"/>
      <c r="R209" s="411"/>
      <c r="S209" s="367"/>
      <c r="T209" s="380"/>
    </row>
    <row r="210" spans="1:20" s="310" customFormat="1" ht="12.75" outlineLevel="1">
      <c r="A210" s="479" t="s">
        <v>482</v>
      </c>
      <c r="B210" s="56" t="s">
        <v>27</v>
      </c>
      <c r="C210" s="57" t="s">
        <v>483</v>
      </c>
      <c r="D210" s="481" t="s">
        <v>506</v>
      </c>
      <c r="E210" s="248"/>
      <c r="F210" s="160">
        <v>1</v>
      </c>
      <c r="G210" s="160">
        <v>0</v>
      </c>
      <c r="H210" s="49">
        <v>131944</v>
      </c>
      <c r="I210" s="101">
        <v>131944</v>
      </c>
      <c r="J210" s="84">
        <f t="shared" si="6"/>
        <v>1</v>
      </c>
      <c r="K210" s="146">
        <v>1</v>
      </c>
      <c r="L210" s="170">
        <v>1</v>
      </c>
      <c r="M210" s="60">
        <v>1</v>
      </c>
      <c r="N210" s="19">
        <v>0</v>
      </c>
      <c r="O210" s="205">
        <f t="shared" si="7"/>
        <v>0</v>
      </c>
      <c r="P210" s="173"/>
      <c r="Q210" s="125"/>
      <c r="R210" s="411"/>
      <c r="S210" s="367"/>
      <c r="T210" s="380"/>
    </row>
    <row r="211" spans="1:20" s="310" customFormat="1" ht="12.75" outlineLevel="1">
      <c r="A211" s="479" t="s">
        <v>482</v>
      </c>
      <c r="B211" s="56" t="s">
        <v>27</v>
      </c>
      <c r="C211" s="57" t="s">
        <v>483</v>
      </c>
      <c r="D211" s="481" t="s">
        <v>507</v>
      </c>
      <c r="E211" s="248"/>
      <c r="F211" s="160">
        <v>1</v>
      </c>
      <c r="G211" s="160">
        <v>0</v>
      </c>
      <c r="H211" s="49">
        <v>131944</v>
      </c>
      <c r="I211" s="101">
        <v>131944</v>
      </c>
      <c r="J211" s="84">
        <f t="shared" si="6"/>
        <v>1</v>
      </c>
      <c r="K211" s="146">
        <v>1</v>
      </c>
      <c r="L211" s="170">
        <v>1</v>
      </c>
      <c r="M211" s="60">
        <v>1</v>
      </c>
      <c r="N211" s="19">
        <v>0</v>
      </c>
      <c r="O211" s="205">
        <f t="shared" si="7"/>
        <v>0</v>
      </c>
      <c r="P211" s="173"/>
      <c r="Q211" s="125"/>
      <c r="R211" s="411"/>
      <c r="S211" s="367"/>
      <c r="T211" s="380"/>
    </row>
    <row r="212" spans="1:20" s="310" customFormat="1" ht="12.75" outlineLevel="1">
      <c r="A212" s="479" t="s">
        <v>500</v>
      </c>
      <c r="B212" s="56" t="s">
        <v>27</v>
      </c>
      <c r="C212" s="57" t="s">
        <v>483</v>
      </c>
      <c r="D212" s="481" t="s">
        <v>508</v>
      </c>
      <c r="E212" s="248"/>
      <c r="F212" s="160">
        <v>1</v>
      </c>
      <c r="G212" s="160">
        <v>0</v>
      </c>
      <c r="H212" s="49">
        <v>131944</v>
      </c>
      <c r="I212" s="101">
        <v>131944</v>
      </c>
      <c r="J212" s="84">
        <f t="shared" si="6"/>
        <v>1</v>
      </c>
      <c r="K212" s="146">
        <v>0</v>
      </c>
      <c r="L212" s="170">
        <v>1</v>
      </c>
      <c r="M212" s="60">
        <v>1</v>
      </c>
      <c r="N212" s="19">
        <v>0</v>
      </c>
      <c r="O212" s="205">
        <f t="shared" si="7"/>
        <v>0</v>
      </c>
      <c r="P212" s="173"/>
      <c r="Q212" s="125"/>
      <c r="R212" s="411"/>
      <c r="S212" s="367"/>
      <c r="T212" s="380"/>
    </row>
    <row r="213" spans="1:20" s="310" customFormat="1" ht="12.75" outlineLevel="1">
      <c r="A213" s="479" t="s">
        <v>492</v>
      </c>
      <c r="B213" s="56" t="s">
        <v>27</v>
      </c>
      <c r="C213" s="57" t="s">
        <v>483</v>
      </c>
      <c r="D213" s="481" t="s">
        <v>509</v>
      </c>
      <c r="E213" s="248"/>
      <c r="F213" s="160">
        <v>0</v>
      </c>
      <c r="G213" s="160">
        <v>0</v>
      </c>
      <c r="H213" s="49">
        <v>131944</v>
      </c>
      <c r="I213" s="101">
        <v>3811.6</v>
      </c>
      <c r="J213" s="84">
        <f t="shared" si="6"/>
        <v>0.028888013096465166</v>
      </c>
      <c r="K213" s="146">
        <v>0</v>
      </c>
      <c r="L213" s="170">
        <v>0</v>
      </c>
      <c r="M213" s="60">
        <v>0</v>
      </c>
      <c r="N213" s="19">
        <v>1</v>
      </c>
      <c r="O213" s="205">
        <f t="shared" si="7"/>
        <v>0</v>
      </c>
      <c r="P213" s="173"/>
      <c r="Q213" s="125"/>
      <c r="R213" s="411"/>
      <c r="S213" s="367"/>
      <c r="T213" s="380"/>
    </row>
    <row r="214" spans="1:20" s="310" customFormat="1" ht="12.75" outlineLevel="1">
      <c r="A214" s="479" t="s">
        <v>14</v>
      </c>
      <c r="B214" s="56" t="s">
        <v>27</v>
      </c>
      <c r="C214" s="57" t="s">
        <v>510</v>
      </c>
      <c r="D214" s="481" t="s">
        <v>511</v>
      </c>
      <c r="E214" s="248"/>
      <c r="F214" s="160">
        <v>1</v>
      </c>
      <c r="G214" s="160">
        <v>0</v>
      </c>
      <c r="H214" s="49">
        <v>131944</v>
      </c>
      <c r="I214" s="101">
        <v>131944</v>
      </c>
      <c r="J214" s="84">
        <f t="shared" si="6"/>
        <v>1</v>
      </c>
      <c r="K214" s="146">
        <v>0</v>
      </c>
      <c r="L214" s="170">
        <v>1</v>
      </c>
      <c r="M214" s="60">
        <v>1</v>
      </c>
      <c r="N214" s="19">
        <v>0</v>
      </c>
      <c r="O214" s="205">
        <f t="shared" si="7"/>
        <v>0</v>
      </c>
      <c r="P214" s="173"/>
      <c r="Q214" s="125"/>
      <c r="R214" s="411"/>
      <c r="S214" s="367"/>
      <c r="T214" s="380"/>
    </row>
    <row r="215" spans="1:20" s="310" customFormat="1" ht="12.75" outlineLevel="1">
      <c r="A215" s="479" t="s">
        <v>512</v>
      </c>
      <c r="B215" s="56" t="s">
        <v>27</v>
      </c>
      <c r="C215" s="57" t="s">
        <v>510</v>
      </c>
      <c r="D215" s="481" t="s">
        <v>513</v>
      </c>
      <c r="E215" s="248"/>
      <c r="F215" s="160">
        <v>1</v>
      </c>
      <c r="G215" s="160">
        <v>0</v>
      </c>
      <c r="H215" s="49">
        <v>131944</v>
      </c>
      <c r="I215" s="101">
        <v>131944</v>
      </c>
      <c r="J215" s="84">
        <f t="shared" si="6"/>
        <v>1</v>
      </c>
      <c r="K215" s="146">
        <v>0</v>
      </c>
      <c r="L215" s="170">
        <v>0</v>
      </c>
      <c r="M215" s="60">
        <v>0</v>
      </c>
      <c r="N215" s="19">
        <v>0</v>
      </c>
      <c r="O215" s="205">
        <f t="shared" si="7"/>
        <v>0</v>
      </c>
      <c r="P215" s="173"/>
      <c r="Q215" s="125"/>
      <c r="R215" s="411"/>
      <c r="S215" s="367"/>
      <c r="T215" s="380"/>
    </row>
    <row r="216" spans="1:20" s="310" customFormat="1" ht="12.75" outlineLevel="1">
      <c r="A216" s="479" t="s">
        <v>15</v>
      </c>
      <c r="B216" s="56" t="s">
        <v>27</v>
      </c>
      <c r="C216" s="57" t="s">
        <v>510</v>
      </c>
      <c r="D216" s="481" t="s">
        <v>514</v>
      </c>
      <c r="E216" s="248"/>
      <c r="F216" s="160">
        <v>1</v>
      </c>
      <c r="G216" s="160">
        <v>1</v>
      </c>
      <c r="H216" s="49">
        <v>131944</v>
      </c>
      <c r="I216" s="101">
        <v>131944</v>
      </c>
      <c r="J216" s="84">
        <f t="shared" si="6"/>
        <v>1</v>
      </c>
      <c r="K216" s="146">
        <v>0</v>
      </c>
      <c r="L216" s="170">
        <v>1</v>
      </c>
      <c r="M216" s="60">
        <v>1</v>
      </c>
      <c r="N216" s="19">
        <v>1</v>
      </c>
      <c r="O216" s="205">
        <f t="shared" si="7"/>
        <v>1</v>
      </c>
      <c r="P216" s="173"/>
      <c r="Q216" s="125"/>
      <c r="R216" s="411"/>
      <c r="S216" s="367"/>
      <c r="T216" s="380"/>
    </row>
    <row r="217" spans="1:20" s="310" customFormat="1" ht="12.75" outlineLevel="1">
      <c r="A217" s="479" t="s">
        <v>325</v>
      </c>
      <c r="B217" s="56" t="s">
        <v>27</v>
      </c>
      <c r="C217" s="57" t="s">
        <v>510</v>
      </c>
      <c r="D217" s="481" t="s">
        <v>515</v>
      </c>
      <c r="E217" s="248"/>
      <c r="F217" s="160">
        <v>1</v>
      </c>
      <c r="G217" s="160">
        <v>0</v>
      </c>
      <c r="H217" s="49">
        <v>344049.5</v>
      </c>
      <c r="I217" s="101">
        <v>344049.5</v>
      </c>
      <c r="J217" s="84">
        <f t="shared" si="6"/>
        <v>1</v>
      </c>
      <c r="K217" s="146">
        <v>0</v>
      </c>
      <c r="L217" s="170">
        <v>1</v>
      </c>
      <c r="M217" s="60">
        <v>0</v>
      </c>
      <c r="N217" s="19">
        <v>0</v>
      </c>
      <c r="O217" s="205">
        <f t="shared" si="7"/>
        <v>0</v>
      </c>
      <c r="P217" s="173"/>
      <c r="Q217" s="125"/>
      <c r="R217" s="411"/>
      <c r="S217" s="367"/>
      <c r="T217" s="380"/>
    </row>
    <row r="218" spans="1:20" s="310" customFormat="1" ht="12.75" outlineLevel="1">
      <c r="A218" s="479" t="s">
        <v>325</v>
      </c>
      <c r="B218" s="56" t="s">
        <v>27</v>
      </c>
      <c r="C218" s="57" t="s">
        <v>510</v>
      </c>
      <c r="D218" s="481" t="s">
        <v>516</v>
      </c>
      <c r="E218" s="248"/>
      <c r="F218" s="160">
        <v>1</v>
      </c>
      <c r="G218" s="160">
        <v>0</v>
      </c>
      <c r="H218" s="49">
        <v>131944</v>
      </c>
      <c r="I218" s="101">
        <v>131944</v>
      </c>
      <c r="J218" s="84">
        <f t="shared" si="6"/>
        <v>1</v>
      </c>
      <c r="K218" s="146">
        <v>0</v>
      </c>
      <c r="L218" s="170">
        <v>1</v>
      </c>
      <c r="M218" s="60">
        <v>0</v>
      </c>
      <c r="N218" s="19">
        <v>0</v>
      </c>
      <c r="O218" s="205">
        <f t="shared" si="7"/>
        <v>0</v>
      </c>
      <c r="P218" s="173"/>
      <c r="Q218" s="125"/>
      <c r="R218" s="411"/>
      <c r="S218" s="367"/>
      <c r="T218" s="380"/>
    </row>
    <row r="219" spans="1:20" s="310" customFormat="1" ht="12.75" outlineLevel="1">
      <c r="A219" s="479" t="s">
        <v>10</v>
      </c>
      <c r="B219" s="56" t="s">
        <v>27</v>
      </c>
      <c r="C219" s="57" t="s">
        <v>510</v>
      </c>
      <c r="D219" s="481" t="s">
        <v>517</v>
      </c>
      <c r="E219" s="248"/>
      <c r="F219" s="160">
        <v>0</v>
      </c>
      <c r="G219" s="160">
        <v>0</v>
      </c>
      <c r="H219" s="49">
        <v>116425</v>
      </c>
      <c r="I219" s="101">
        <v>116425</v>
      </c>
      <c r="J219" s="84">
        <f t="shared" si="6"/>
        <v>1</v>
      </c>
      <c r="K219" s="146">
        <v>0</v>
      </c>
      <c r="L219" s="170">
        <v>0</v>
      </c>
      <c r="M219" s="60">
        <v>0</v>
      </c>
      <c r="N219" s="19">
        <v>0</v>
      </c>
      <c r="O219" s="205">
        <f t="shared" si="7"/>
        <v>0</v>
      </c>
      <c r="P219" s="173"/>
      <c r="Q219" s="125"/>
      <c r="R219" s="411"/>
      <c r="S219" s="367"/>
      <c r="T219" s="380"/>
    </row>
    <row r="220" spans="1:20" s="310" customFormat="1" ht="12.75" outlineLevel="1">
      <c r="A220" s="479" t="s">
        <v>10</v>
      </c>
      <c r="B220" s="56" t="s">
        <v>27</v>
      </c>
      <c r="C220" s="57" t="s">
        <v>510</v>
      </c>
      <c r="D220" s="481" t="s">
        <v>518</v>
      </c>
      <c r="E220" s="248"/>
      <c r="F220" s="160">
        <v>0</v>
      </c>
      <c r="G220" s="160">
        <v>0</v>
      </c>
      <c r="H220" s="49">
        <v>116425</v>
      </c>
      <c r="I220" s="101">
        <v>116425</v>
      </c>
      <c r="J220" s="84">
        <f t="shared" si="6"/>
        <v>1</v>
      </c>
      <c r="K220" s="146">
        <v>0</v>
      </c>
      <c r="L220" s="170">
        <v>0</v>
      </c>
      <c r="M220" s="60">
        <v>0</v>
      </c>
      <c r="N220" s="19">
        <v>0</v>
      </c>
      <c r="O220" s="205">
        <f t="shared" si="7"/>
        <v>0</v>
      </c>
      <c r="P220" s="173"/>
      <c r="Q220" s="125"/>
      <c r="R220" s="411"/>
      <c r="S220" s="367"/>
      <c r="T220" s="380"/>
    </row>
    <row r="221" spans="1:20" s="310" customFormat="1" ht="12.75" outlineLevel="1">
      <c r="A221" s="479" t="s">
        <v>492</v>
      </c>
      <c r="B221" s="56" t="s">
        <v>27</v>
      </c>
      <c r="C221" s="57" t="s">
        <v>510</v>
      </c>
      <c r="D221" s="481" t="s">
        <v>519</v>
      </c>
      <c r="E221" s="248"/>
      <c r="F221" s="160">
        <v>0</v>
      </c>
      <c r="G221" s="160">
        <v>0</v>
      </c>
      <c r="H221" s="49">
        <v>3811.6</v>
      </c>
      <c r="I221" s="101">
        <v>3811.6</v>
      </c>
      <c r="J221" s="84">
        <f t="shared" si="6"/>
        <v>1</v>
      </c>
      <c r="K221" s="146">
        <v>0</v>
      </c>
      <c r="L221" s="170">
        <v>0</v>
      </c>
      <c r="M221" s="60">
        <v>0</v>
      </c>
      <c r="N221" s="19">
        <v>1</v>
      </c>
      <c r="O221" s="205">
        <f t="shared" si="7"/>
        <v>0</v>
      </c>
      <c r="P221" s="173"/>
      <c r="Q221" s="125"/>
      <c r="R221" s="411"/>
      <c r="S221" s="367"/>
      <c r="T221" s="380"/>
    </row>
    <row r="222" spans="1:20" s="310" customFormat="1" ht="12.75" outlineLevel="1">
      <c r="A222" s="479" t="s">
        <v>520</v>
      </c>
      <c r="B222" s="56" t="s">
        <v>27</v>
      </c>
      <c r="C222" s="57" t="s">
        <v>510</v>
      </c>
      <c r="D222" s="481" t="s">
        <v>521</v>
      </c>
      <c r="E222" s="248"/>
      <c r="F222" s="160">
        <v>0</v>
      </c>
      <c r="G222" s="160">
        <v>0</v>
      </c>
      <c r="H222" s="49">
        <v>131944</v>
      </c>
      <c r="I222" s="101">
        <v>131944</v>
      </c>
      <c r="J222" s="84">
        <f t="shared" si="6"/>
        <v>1</v>
      </c>
      <c r="K222" s="146">
        <v>0</v>
      </c>
      <c r="L222" s="170">
        <v>0</v>
      </c>
      <c r="M222" s="60">
        <v>0</v>
      </c>
      <c r="N222" s="19">
        <v>1</v>
      </c>
      <c r="O222" s="205">
        <f t="shared" si="7"/>
        <v>0</v>
      </c>
      <c r="P222" s="173"/>
      <c r="Q222" s="125"/>
      <c r="R222" s="411"/>
      <c r="S222" s="367"/>
      <c r="T222" s="380"/>
    </row>
    <row r="223" spans="1:20" s="310" customFormat="1" ht="12.75" outlineLevel="1">
      <c r="A223" s="479" t="s">
        <v>362</v>
      </c>
      <c r="B223" s="56" t="s">
        <v>27</v>
      </c>
      <c r="C223" s="57" t="s">
        <v>510</v>
      </c>
      <c r="D223" s="481" t="s">
        <v>522</v>
      </c>
      <c r="E223" s="248"/>
      <c r="F223" s="160">
        <v>1</v>
      </c>
      <c r="G223" s="160">
        <v>0</v>
      </c>
      <c r="H223" s="49">
        <v>131944</v>
      </c>
      <c r="I223" s="101">
        <v>131944</v>
      </c>
      <c r="J223" s="84">
        <f t="shared" si="6"/>
        <v>1</v>
      </c>
      <c r="K223" s="146">
        <v>0</v>
      </c>
      <c r="L223" s="170">
        <v>0</v>
      </c>
      <c r="M223" s="60">
        <v>0</v>
      </c>
      <c r="N223" s="19">
        <v>0</v>
      </c>
      <c r="O223" s="205">
        <f t="shared" si="7"/>
        <v>0</v>
      </c>
      <c r="P223" s="173"/>
      <c r="Q223" s="125"/>
      <c r="R223" s="411"/>
      <c r="S223" s="367"/>
      <c r="T223" s="380"/>
    </row>
    <row r="224" spans="1:20" s="310" customFormat="1" ht="12.75" outlineLevel="1">
      <c r="A224" s="479" t="s">
        <v>14</v>
      </c>
      <c r="B224" s="56" t="s">
        <v>27</v>
      </c>
      <c r="C224" s="57" t="s">
        <v>510</v>
      </c>
      <c r="D224" s="481" t="s">
        <v>523</v>
      </c>
      <c r="E224" s="248"/>
      <c r="F224" s="160">
        <v>1</v>
      </c>
      <c r="G224" s="160">
        <v>0</v>
      </c>
      <c r="H224" s="49">
        <v>131944</v>
      </c>
      <c r="I224" s="101">
        <v>131944</v>
      </c>
      <c r="J224" s="84">
        <f t="shared" si="6"/>
        <v>1</v>
      </c>
      <c r="K224" s="146">
        <v>0</v>
      </c>
      <c r="L224" s="170">
        <v>1</v>
      </c>
      <c r="M224" s="60">
        <v>1</v>
      </c>
      <c r="N224" s="19">
        <v>0</v>
      </c>
      <c r="O224" s="205">
        <f t="shared" si="7"/>
        <v>0</v>
      </c>
      <c r="P224" s="173"/>
      <c r="Q224" s="125"/>
      <c r="R224" s="411"/>
      <c r="S224" s="367"/>
      <c r="T224" s="380"/>
    </row>
    <row r="225" spans="1:20" s="310" customFormat="1" ht="12.75" outlineLevel="1">
      <c r="A225" s="479" t="s">
        <v>524</v>
      </c>
      <c r="B225" s="56" t="s">
        <v>27</v>
      </c>
      <c r="C225" s="57" t="s">
        <v>510</v>
      </c>
      <c r="D225" s="481" t="s">
        <v>525</v>
      </c>
      <c r="E225" s="248"/>
      <c r="F225" s="160">
        <v>1</v>
      </c>
      <c r="G225" s="160">
        <v>0</v>
      </c>
      <c r="H225" s="49">
        <v>131944</v>
      </c>
      <c r="I225" s="101">
        <v>131944</v>
      </c>
      <c r="J225" s="84">
        <f t="shared" si="6"/>
        <v>1</v>
      </c>
      <c r="K225" s="146"/>
      <c r="L225" s="170">
        <v>1</v>
      </c>
      <c r="M225" s="60">
        <v>1</v>
      </c>
      <c r="N225" s="19">
        <v>0</v>
      </c>
      <c r="O225" s="205">
        <f t="shared" si="7"/>
        <v>0</v>
      </c>
      <c r="P225" s="173"/>
      <c r="Q225" s="125"/>
      <c r="R225" s="411"/>
      <c r="S225" s="367"/>
      <c r="T225" s="380"/>
    </row>
    <row r="226" spans="1:20" s="310" customFormat="1" ht="12.75" outlineLevel="1">
      <c r="A226" s="479" t="s">
        <v>338</v>
      </c>
      <c r="B226" s="56" t="s">
        <v>27</v>
      </c>
      <c r="C226" s="57" t="s">
        <v>510</v>
      </c>
      <c r="D226" s="481" t="s">
        <v>526</v>
      </c>
      <c r="E226" s="248"/>
      <c r="F226" s="160">
        <v>0</v>
      </c>
      <c r="G226" s="160">
        <v>0</v>
      </c>
      <c r="H226" s="49">
        <v>131944</v>
      </c>
      <c r="I226" s="101">
        <v>131944</v>
      </c>
      <c r="J226" s="84">
        <f t="shared" si="6"/>
        <v>1</v>
      </c>
      <c r="K226" s="146"/>
      <c r="L226" s="170">
        <v>0</v>
      </c>
      <c r="M226" s="60">
        <v>0</v>
      </c>
      <c r="N226" s="19">
        <v>0</v>
      </c>
      <c r="O226" s="205">
        <f t="shared" si="7"/>
        <v>0</v>
      </c>
      <c r="P226" s="173"/>
      <c r="Q226" s="125"/>
      <c r="R226" s="411"/>
      <c r="S226" s="367"/>
      <c r="T226" s="380"/>
    </row>
    <row r="227" spans="1:20" s="310" customFormat="1" ht="12.75" outlineLevel="1">
      <c r="A227" s="479" t="s">
        <v>15</v>
      </c>
      <c r="B227" s="56" t="s">
        <v>27</v>
      </c>
      <c r="C227" s="57" t="s">
        <v>510</v>
      </c>
      <c r="D227" s="481" t="s">
        <v>527</v>
      </c>
      <c r="E227" s="248"/>
      <c r="F227" s="160">
        <v>1</v>
      </c>
      <c r="G227" s="160">
        <v>1</v>
      </c>
      <c r="H227" s="49">
        <v>131944</v>
      </c>
      <c r="I227" s="101">
        <v>131944</v>
      </c>
      <c r="J227" s="84">
        <f t="shared" si="6"/>
        <v>1</v>
      </c>
      <c r="K227" s="146">
        <v>0</v>
      </c>
      <c r="L227" s="170">
        <v>1</v>
      </c>
      <c r="M227" s="60">
        <v>1</v>
      </c>
      <c r="N227" s="19">
        <v>1</v>
      </c>
      <c r="O227" s="205">
        <f t="shared" si="7"/>
        <v>1</v>
      </c>
      <c r="P227" s="173"/>
      <c r="Q227" s="125"/>
      <c r="R227" s="411"/>
      <c r="S227" s="367"/>
      <c r="T227" s="380"/>
    </row>
    <row r="228" spans="1:20" s="310" customFormat="1" ht="12.75" outlineLevel="1">
      <c r="A228" s="479" t="s">
        <v>524</v>
      </c>
      <c r="B228" s="56" t="s">
        <v>27</v>
      </c>
      <c r="C228" s="57" t="s">
        <v>510</v>
      </c>
      <c r="D228" s="481" t="s">
        <v>528</v>
      </c>
      <c r="E228" s="248"/>
      <c r="F228" s="160">
        <v>1</v>
      </c>
      <c r="G228" s="160">
        <v>0</v>
      </c>
      <c r="H228" s="49">
        <v>131944</v>
      </c>
      <c r="I228" s="101">
        <v>131944</v>
      </c>
      <c r="J228" s="84">
        <f aca="true" t="shared" si="8" ref="J228:J259">IF(H228&gt;0,I228/H228,0)</f>
        <v>1</v>
      </c>
      <c r="K228" s="146">
        <v>0</v>
      </c>
      <c r="L228" s="170">
        <v>1</v>
      </c>
      <c r="M228" s="60">
        <v>1</v>
      </c>
      <c r="N228" s="19">
        <v>0</v>
      </c>
      <c r="O228" s="205">
        <f aca="true" t="shared" si="9" ref="O228:O259">IF(AND(M228=1,N228=1),1,0)</f>
        <v>0</v>
      </c>
      <c r="P228" s="173"/>
      <c r="Q228" s="125"/>
      <c r="R228" s="411"/>
      <c r="S228" s="367"/>
      <c r="T228" s="380"/>
    </row>
    <row r="229" spans="1:20" s="310" customFormat="1" ht="12.75" outlineLevel="1">
      <c r="A229" s="479" t="s">
        <v>15</v>
      </c>
      <c r="B229" s="56" t="s">
        <v>27</v>
      </c>
      <c r="C229" s="57" t="s">
        <v>529</v>
      </c>
      <c r="D229" s="481" t="s">
        <v>530</v>
      </c>
      <c r="E229" s="248"/>
      <c r="F229" s="160">
        <v>0</v>
      </c>
      <c r="G229" s="160">
        <v>0</v>
      </c>
      <c r="H229" s="49">
        <v>131944</v>
      </c>
      <c r="I229" s="101">
        <v>131944</v>
      </c>
      <c r="J229" s="84">
        <f t="shared" si="8"/>
        <v>1</v>
      </c>
      <c r="K229" s="146">
        <v>0</v>
      </c>
      <c r="L229" s="170">
        <v>0</v>
      </c>
      <c r="M229" s="60">
        <v>0</v>
      </c>
      <c r="N229" s="19">
        <v>0</v>
      </c>
      <c r="O229" s="205">
        <f t="shared" si="9"/>
        <v>0</v>
      </c>
      <c r="P229" s="173"/>
      <c r="Q229" s="125"/>
      <c r="R229" s="411"/>
      <c r="S229" s="367"/>
      <c r="T229" s="380"/>
    </row>
    <row r="230" spans="1:20" s="310" customFormat="1" ht="12.75" outlineLevel="1">
      <c r="A230" s="479" t="s">
        <v>444</v>
      </c>
      <c r="B230" s="56" t="s">
        <v>27</v>
      </c>
      <c r="C230" s="57" t="s">
        <v>529</v>
      </c>
      <c r="D230" s="481" t="s">
        <v>531</v>
      </c>
      <c r="E230" s="248"/>
      <c r="F230" s="160">
        <v>0</v>
      </c>
      <c r="G230" s="160">
        <v>0</v>
      </c>
      <c r="H230" s="49">
        <v>131944</v>
      </c>
      <c r="I230" s="101">
        <v>131944</v>
      </c>
      <c r="J230" s="84">
        <f t="shared" si="8"/>
        <v>1</v>
      </c>
      <c r="K230" s="146">
        <v>0</v>
      </c>
      <c r="L230" s="170">
        <v>1</v>
      </c>
      <c r="M230" s="60">
        <v>1</v>
      </c>
      <c r="N230" s="19">
        <v>1</v>
      </c>
      <c r="O230" s="205">
        <f t="shared" si="9"/>
        <v>1</v>
      </c>
      <c r="P230" s="173"/>
      <c r="Q230" s="125"/>
      <c r="R230" s="411"/>
      <c r="S230" s="367"/>
      <c r="T230" s="380"/>
    </row>
    <row r="231" spans="1:20" s="310" customFormat="1" ht="12.75" outlineLevel="1">
      <c r="A231" s="479" t="s">
        <v>444</v>
      </c>
      <c r="B231" s="56" t="s">
        <v>27</v>
      </c>
      <c r="C231" s="57" t="s">
        <v>529</v>
      </c>
      <c r="D231" s="481" t="s">
        <v>532</v>
      </c>
      <c r="E231" s="248"/>
      <c r="F231" s="160">
        <v>0</v>
      </c>
      <c r="G231" s="160">
        <v>0</v>
      </c>
      <c r="H231" s="49">
        <v>131944</v>
      </c>
      <c r="I231" s="101">
        <v>131944</v>
      </c>
      <c r="J231" s="84">
        <f t="shared" si="8"/>
        <v>1</v>
      </c>
      <c r="K231" s="146">
        <v>0</v>
      </c>
      <c r="L231" s="170">
        <v>1</v>
      </c>
      <c r="M231" s="60">
        <v>1</v>
      </c>
      <c r="N231" s="19">
        <v>1</v>
      </c>
      <c r="O231" s="205">
        <f t="shared" si="9"/>
        <v>1</v>
      </c>
      <c r="P231" s="173"/>
      <c r="Q231" s="125"/>
      <c r="R231" s="411"/>
      <c r="S231" s="367"/>
      <c r="T231" s="380"/>
    </row>
    <row r="232" spans="1:20" s="310" customFormat="1" ht="12.75" outlineLevel="1">
      <c r="A232" s="479" t="s">
        <v>373</v>
      </c>
      <c r="B232" s="56" t="s">
        <v>27</v>
      </c>
      <c r="C232" s="57" t="s">
        <v>529</v>
      </c>
      <c r="D232" s="481" t="s">
        <v>533</v>
      </c>
      <c r="E232" s="248"/>
      <c r="F232" s="160">
        <v>1</v>
      </c>
      <c r="G232" s="160">
        <v>1</v>
      </c>
      <c r="H232" s="49">
        <v>131944</v>
      </c>
      <c r="I232" s="101">
        <v>131944</v>
      </c>
      <c r="J232" s="84">
        <f t="shared" si="8"/>
        <v>1</v>
      </c>
      <c r="K232" s="146">
        <v>0</v>
      </c>
      <c r="L232" s="170">
        <v>1</v>
      </c>
      <c r="M232" s="60">
        <v>1</v>
      </c>
      <c r="N232" s="19">
        <v>1</v>
      </c>
      <c r="O232" s="205">
        <f t="shared" si="9"/>
        <v>1</v>
      </c>
      <c r="P232" s="173"/>
      <c r="Q232" s="125"/>
      <c r="R232" s="411"/>
      <c r="S232" s="367"/>
      <c r="T232" s="380"/>
    </row>
    <row r="233" spans="1:20" s="310" customFormat="1" ht="12.75" outlineLevel="1">
      <c r="A233" s="479" t="s">
        <v>500</v>
      </c>
      <c r="B233" s="56" t="s">
        <v>27</v>
      </c>
      <c r="C233" s="57" t="s">
        <v>529</v>
      </c>
      <c r="D233" s="481" t="s">
        <v>534</v>
      </c>
      <c r="E233" s="248"/>
      <c r="F233" s="160">
        <v>0</v>
      </c>
      <c r="G233" s="160">
        <v>0</v>
      </c>
      <c r="H233" s="49">
        <v>131944</v>
      </c>
      <c r="I233" s="101">
        <v>131944</v>
      </c>
      <c r="J233" s="84">
        <f t="shared" si="8"/>
        <v>1</v>
      </c>
      <c r="K233" s="146">
        <v>0</v>
      </c>
      <c r="L233" s="170">
        <v>0</v>
      </c>
      <c r="M233" s="60">
        <v>0</v>
      </c>
      <c r="N233" s="19">
        <v>0</v>
      </c>
      <c r="O233" s="205">
        <f t="shared" si="9"/>
        <v>0</v>
      </c>
      <c r="P233" s="173"/>
      <c r="Q233" s="125"/>
      <c r="R233" s="411"/>
      <c r="S233" s="367"/>
      <c r="T233" s="380"/>
    </row>
    <row r="234" spans="1:20" s="310" customFormat="1" ht="12.75" outlineLevel="1">
      <c r="A234" s="479" t="s">
        <v>535</v>
      </c>
      <c r="B234" s="56" t="s">
        <v>27</v>
      </c>
      <c r="C234" s="57" t="s">
        <v>529</v>
      </c>
      <c r="D234" s="481" t="s">
        <v>536</v>
      </c>
      <c r="E234" s="248"/>
      <c r="F234" s="160">
        <v>1</v>
      </c>
      <c r="G234" s="160">
        <v>0</v>
      </c>
      <c r="H234" s="49">
        <v>131944</v>
      </c>
      <c r="I234" s="101">
        <v>131944</v>
      </c>
      <c r="J234" s="84">
        <f t="shared" si="8"/>
        <v>1</v>
      </c>
      <c r="K234" s="146">
        <v>0</v>
      </c>
      <c r="L234" s="170">
        <v>0</v>
      </c>
      <c r="M234" s="60">
        <v>0</v>
      </c>
      <c r="N234" s="19">
        <v>0</v>
      </c>
      <c r="O234" s="205">
        <f t="shared" si="9"/>
        <v>0</v>
      </c>
      <c r="P234" s="173"/>
      <c r="Q234" s="125"/>
      <c r="R234" s="411"/>
      <c r="S234" s="367"/>
      <c r="T234" s="380"/>
    </row>
    <row r="235" spans="1:20" s="310" customFormat="1" ht="12.75" outlineLevel="1">
      <c r="A235" s="479" t="s">
        <v>444</v>
      </c>
      <c r="B235" s="56" t="s">
        <v>27</v>
      </c>
      <c r="C235" s="57" t="s">
        <v>529</v>
      </c>
      <c r="D235" s="481" t="s">
        <v>537</v>
      </c>
      <c r="E235" s="248"/>
      <c r="F235" s="160">
        <v>0</v>
      </c>
      <c r="G235" s="160">
        <v>0</v>
      </c>
      <c r="H235" s="49">
        <v>131944</v>
      </c>
      <c r="I235" s="101">
        <v>131944</v>
      </c>
      <c r="J235" s="84">
        <f t="shared" si="8"/>
        <v>1</v>
      </c>
      <c r="K235" s="146">
        <v>0</v>
      </c>
      <c r="L235" s="170">
        <v>0</v>
      </c>
      <c r="M235" s="60">
        <v>1</v>
      </c>
      <c r="N235" s="19">
        <v>1</v>
      </c>
      <c r="O235" s="205">
        <f t="shared" si="9"/>
        <v>1</v>
      </c>
      <c r="P235" s="173"/>
      <c r="Q235" s="125"/>
      <c r="R235" s="411"/>
      <c r="S235" s="367"/>
      <c r="T235" s="380"/>
    </row>
    <row r="236" spans="1:20" s="310" customFormat="1" ht="12.75" outlineLevel="1">
      <c r="A236" s="479" t="s">
        <v>350</v>
      </c>
      <c r="B236" s="56" t="s">
        <v>27</v>
      </c>
      <c r="C236" s="57" t="s">
        <v>538</v>
      </c>
      <c r="D236" s="481" t="s">
        <v>539</v>
      </c>
      <c r="E236" s="248"/>
      <c r="F236" s="160">
        <v>0</v>
      </c>
      <c r="G236" s="160">
        <v>0</v>
      </c>
      <c r="H236" s="49">
        <v>3811.6</v>
      </c>
      <c r="I236" s="101">
        <v>3811.6</v>
      </c>
      <c r="J236" s="84">
        <f t="shared" si="8"/>
        <v>1</v>
      </c>
      <c r="K236" s="146">
        <v>0</v>
      </c>
      <c r="L236" s="170">
        <v>0</v>
      </c>
      <c r="M236" s="60">
        <v>0</v>
      </c>
      <c r="N236" s="19">
        <v>0</v>
      </c>
      <c r="O236" s="205">
        <f t="shared" si="9"/>
        <v>0</v>
      </c>
      <c r="P236" s="173"/>
      <c r="Q236" s="125"/>
      <c r="R236" s="411"/>
      <c r="S236" s="367"/>
      <c r="T236" s="380"/>
    </row>
    <row r="237" spans="1:20" s="310" customFormat="1" ht="12.75" outlineLevel="1">
      <c r="A237" s="479" t="s">
        <v>456</v>
      </c>
      <c r="B237" s="56" t="s">
        <v>27</v>
      </c>
      <c r="C237" s="57" t="s">
        <v>538</v>
      </c>
      <c r="D237" s="481" t="s">
        <v>540</v>
      </c>
      <c r="E237" s="248"/>
      <c r="F237" s="160">
        <v>0</v>
      </c>
      <c r="G237" s="160">
        <v>0</v>
      </c>
      <c r="H237" s="49">
        <v>131944</v>
      </c>
      <c r="I237" s="101">
        <v>131944</v>
      </c>
      <c r="J237" s="84">
        <f t="shared" si="8"/>
        <v>1</v>
      </c>
      <c r="K237" s="146">
        <v>0</v>
      </c>
      <c r="L237" s="170">
        <v>0</v>
      </c>
      <c r="M237" s="60">
        <v>1</v>
      </c>
      <c r="N237" s="19">
        <v>0</v>
      </c>
      <c r="O237" s="205">
        <f t="shared" si="9"/>
        <v>0</v>
      </c>
      <c r="P237" s="173"/>
      <c r="Q237" s="125"/>
      <c r="R237" s="411"/>
      <c r="S237" s="367"/>
      <c r="T237" s="380"/>
    </row>
    <row r="238" spans="1:20" s="310" customFormat="1" ht="12.75" outlineLevel="1">
      <c r="A238" s="479" t="s">
        <v>541</v>
      </c>
      <c r="B238" s="56" t="s">
        <v>27</v>
      </c>
      <c r="C238" s="57" t="s">
        <v>538</v>
      </c>
      <c r="D238" s="481" t="s">
        <v>542</v>
      </c>
      <c r="E238" s="248"/>
      <c r="F238" s="160">
        <v>0</v>
      </c>
      <c r="G238" s="160">
        <v>0</v>
      </c>
      <c r="H238" s="49">
        <v>131944</v>
      </c>
      <c r="I238" s="101">
        <v>131944</v>
      </c>
      <c r="J238" s="84">
        <f t="shared" si="8"/>
        <v>1</v>
      </c>
      <c r="K238" s="146">
        <v>0</v>
      </c>
      <c r="L238" s="170">
        <v>0</v>
      </c>
      <c r="M238" s="60">
        <v>1</v>
      </c>
      <c r="N238" s="19">
        <v>1</v>
      </c>
      <c r="O238" s="205">
        <f t="shared" si="9"/>
        <v>1</v>
      </c>
      <c r="P238" s="173"/>
      <c r="Q238" s="125"/>
      <c r="R238" s="411"/>
      <c r="S238" s="367"/>
      <c r="T238" s="380"/>
    </row>
    <row r="239" spans="1:20" s="310" customFormat="1" ht="12.75" outlineLevel="1">
      <c r="A239" s="479" t="s">
        <v>541</v>
      </c>
      <c r="B239" s="56" t="s">
        <v>27</v>
      </c>
      <c r="C239" s="57" t="s">
        <v>538</v>
      </c>
      <c r="D239" s="481" t="s">
        <v>543</v>
      </c>
      <c r="E239" s="248"/>
      <c r="F239" s="160">
        <v>0</v>
      </c>
      <c r="G239" s="160">
        <v>0</v>
      </c>
      <c r="H239" s="49">
        <v>131944</v>
      </c>
      <c r="I239" s="101">
        <v>131944</v>
      </c>
      <c r="J239" s="84">
        <f t="shared" si="8"/>
        <v>1</v>
      </c>
      <c r="K239" s="146">
        <v>0</v>
      </c>
      <c r="L239" s="170">
        <v>0</v>
      </c>
      <c r="M239" s="60">
        <v>1</v>
      </c>
      <c r="N239" s="19">
        <v>1</v>
      </c>
      <c r="O239" s="205">
        <f t="shared" si="9"/>
        <v>1</v>
      </c>
      <c r="P239" s="173"/>
      <c r="Q239" s="125"/>
      <c r="R239" s="411"/>
      <c r="S239" s="367"/>
      <c r="T239" s="380"/>
    </row>
    <row r="240" spans="1:20" s="310" customFormat="1" ht="12.75" outlineLevel="1">
      <c r="A240" s="479" t="s">
        <v>541</v>
      </c>
      <c r="B240" s="56" t="s">
        <v>27</v>
      </c>
      <c r="C240" s="57" t="s">
        <v>538</v>
      </c>
      <c r="D240" s="481" t="s">
        <v>544</v>
      </c>
      <c r="E240" s="248"/>
      <c r="F240" s="160">
        <v>0</v>
      </c>
      <c r="G240" s="160">
        <v>0</v>
      </c>
      <c r="H240" s="49">
        <v>131944</v>
      </c>
      <c r="I240" s="101">
        <v>131944</v>
      </c>
      <c r="J240" s="84">
        <f t="shared" si="8"/>
        <v>1</v>
      </c>
      <c r="K240" s="146">
        <v>0</v>
      </c>
      <c r="L240" s="170">
        <v>0</v>
      </c>
      <c r="M240" s="60">
        <v>1</v>
      </c>
      <c r="N240" s="19">
        <v>1</v>
      </c>
      <c r="O240" s="205">
        <f t="shared" si="9"/>
        <v>1</v>
      </c>
      <c r="P240" s="173"/>
      <c r="Q240" s="125"/>
      <c r="R240" s="411"/>
      <c r="S240" s="367"/>
      <c r="T240" s="380"/>
    </row>
    <row r="241" spans="1:20" s="310" customFormat="1" ht="12.75" outlineLevel="1">
      <c r="A241" s="479" t="s">
        <v>325</v>
      </c>
      <c r="B241" s="56" t="s">
        <v>27</v>
      </c>
      <c r="C241" s="57" t="s">
        <v>538</v>
      </c>
      <c r="D241" s="481" t="s">
        <v>545</v>
      </c>
      <c r="E241" s="248"/>
      <c r="F241" s="160">
        <v>1</v>
      </c>
      <c r="G241" s="160">
        <v>0</v>
      </c>
      <c r="H241" s="49">
        <v>131944</v>
      </c>
      <c r="I241" s="101">
        <v>131944</v>
      </c>
      <c r="J241" s="84">
        <f t="shared" si="8"/>
        <v>1</v>
      </c>
      <c r="K241" s="146">
        <v>0</v>
      </c>
      <c r="L241" s="170">
        <v>1</v>
      </c>
      <c r="M241" s="60">
        <v>0</v>
      </c>
      <c r="N241" s="19">
        <v>0</v>
      </c>
      <c r="O241" s="205">
        <f t="shared" si="9"/>
        <v>0</v>
      </c>
      <c r="P241" s="173"/>
      <c r="Q241" s="125"/>
      <c r="R241" s="411"/>
      <c r="S241" s="367"/>
      <c r="T241" s="380"/>
    </row>
    <row r="242" spans="1:20" s="310" customFormat="1" ht="12.75" outlineLevel="1">
      <c r="A242" s="479" t="s">
        <v>11</v>
      </c>
      <c r="B242" s="56" t="s">
        <v>27</v>
      </c>
      <c r="C242" s="57" t="s">
        <v>538</v>
      </c>
      <c r="D242" s="481" t="s">
        <v>546</v>
      </c>
      <c r="E242" s="248"/>
      <c r="F242" s="160">
        <v>0</v>
      </c>
      <c r="G242" s="160">
        <v>0</v>
      </c>
      <c r="H242" s="49">
        <v>131944</v>
      </c>
      <c r="I242" s="101">
        <v>131944</v>
      </c>
      <c r="J242" s="84">
        <f t="shared" si="8"/>
        <v>1</v>
      </c>
      <c r="K242" s="146">
        <v>0</v>
      </c>
      <c r="L242" s="170">
        <v>0</v>
      </c>
      <c r="M242" s="60">
        <v>1</v>
      </c>
      <c r="N242" s="19">
        <v>0</v>
      </c>
      <c r="O242" s="205">
        <f t="shared" si="9"/>
        <v>0</v>
      </c>
      <c r="P242" s="173"/>
      <c r="Q242" s="125"/>
      <c r="R242" s="411"/>
      <c r="S242" s="367"/>
      <c r="T242" s="380"/>
    </row>
    <row r="243" spans="1:20" s="310" customFormat="1" ht="12.75" outlineLevel="1">
      <c r="A243" s="479" t="s">
        <v>325</v>
      </c>
      <c r="B243" s="56" t="s">
        <v>27</v>
      </c>
      <c r="C243" s="57" t="s">
        <v>538</v>
      </c>
      <c r="D243" s="481" t="s">
        <v>547</v>
      </c>
      <c r="E243" s="248"/>
      <c r="F243" s="160">
        <v>1</v>
      </c>
      <c r="G243" s="160">
        <v>0</v>
      </c>
      <c r="H243" s="49">
        <v>344049.5</v>
      </c>
      <c r="I243" s="101">
        <v>344049.5</v>
      </c>
      <c r="J243" s="84">
        <f t="shared" si="8"/>
        <v>1</v>
      </c>
      <c r="K243" s="146">
        <v>0</v>
      </c>
      <c r="L243" s="170">
        <v>1</v>
      </c>
      <c r="M243" s="60">
        <v>0</v>
      </c>
      <c r="N243" s="19">
        <v>0</v>
      </c>
      <c r="O243" s="205">
        <f t="shared" si="9"/>
        <v>0</v>
      </c>
      <c r="P243" s="173"/>
      <c r="Q243" s="125"/>
      <c r="R243" s="411"/>
      <c r="S243" s="367"/>
      <c r="T243" s="380"/>
    </row>
    <row r="244" spans="1:20" s="310" customFormat="1" ht="12.75" outlineLevel="1">
      <c r="A244" s="479" t="s">
        <v>335</v>
      </c>
      <c r="B244" s="56" t="s">
        <v>27</v>
      </c>
      <c r="C244" s="57" t="s">
        <v>538</v>
      </c>
      <c r="D244" s="481" t="s">
        <v>548</v>
      </c>
      <c r="E244" s="248"/>
      <c r="F244" s="160">
        <v>0</v>
      </c>
      <c r="G244" s="160">
        <v>0</v>
      </c>
      <c r="H244" s="49">
        <v>1440</v>
      </c>
      <c r="I244" s="101">
        <v>1440</v>
      </c>
      <c r="J244" s="84">
        <f t="shared" si="8"/>
        <v>1</v>
      </c>
      <c r="K244" s="146">
        <v>0</v>
      </c>
      <c r="L244" s="170">
        <v>0</v>
      </c>
      <c r="M244" s="60">
        <v>0</v>
      </c>
      <c r="N244" s="19">
        <v>0</v>
      </c>
      <c r="O244" s="205">
        <f t="shared" si="9"/>
        <v>0</v>
      </c>
      <c r="P244" s="173"/>
      <c r="Q244" s="125"/>
      <c r="R244" s="411"/>
      <c r="S244" s="367"/>
      <c r="T244" s="380"/>
    </row>
    <row r="245" spans="1:20" s="310" customFormat="1" ht="12.75" outlineLevel="1">
      <c r="A245" s="479" t="s">
        <v>15</v>
      </c>
      <c r="B245" s="56" t="s">
        <v>27</v>
      </c>
      <c r="C245" s="57" t="s">
        <v>538</v>
      </c>
      <c r="D245" s="481" t="s">
        <v>549</v>
      </c>
      <c r="E245" s="248"/>
      <c r="F245" s="160">
        <v>0</v>
      </c>
      <c r="G245" s="160">
        <v>0</v>
      </c>
      <c r="H245" s="49">
        <v>131944</v>
      </c>
      <c r="I245" s="101">
        <v>131944</v>
      </c>
      <c r="J245" s="84">
        <f t="shared" si="8"/>
        <v>1</v>
      </c>
      <c r="K245" s="146">
        <v>0</v>
      </c>
      <c r="L245" s="170">
        <v>0</v>
      </c>
      <c r="M245" s="60">
        <v>0</v>
      </c>
      <c r="N245" s="19">
        <v>0</v>
      </c>
      <c r="O245" s="205">
        <f t="shared" si="9"/>
        <v>0</v>
      </c>
      <c r="P245" s="173"/>
      <c r="Q245" s="125"/>
      <c r="R245" s="411"/>
      <c r="S245" s="367"/>
      <c r="T245" s="380"/>
    </row>
    <row r="246" spans="1:20" s="310" customFormat="1" ht="12.75" outlineLevel="1">
      <c r="A246" s="479" t="s">
        <v>456</v>
      </c>
      <c r="B246" s="56" t="s">
        <v>27</v>
      </c>
      <c r="C246" s="57" t="s">
        <v>538</v>
      </c>
      <c r="D246" s="481" t="s">
        <v>550</v>
      </c>
      <c r="E246" s="248"/>
      <c r="F246" s="160">
        <v>0</v>
      </c>
      <c r="G246" s="160">
        <v>0</v>
      </c>
      <c r="H246" s="49">
        <v>131944</v>
      </c>
      <c r="I246" s="101">
        <v>131944</v>
      </c>
      <c r="J246" s="84">
        <f t="shared" si="8"/>
        <v>1</v>
      </c>
      <c r="K246" s="146">
        <v>0</v>
      </c>
      <c r="L246" s="170">
        <v>0</v>
      </c>
      <c r="M246" s="60">
        <v>1</v>
      </c>
      <c r="N246" s="19">
        <v>0</v>
      </c>
      <c r="O246" s="205">
        <f t="shared" si="9"/>
        <v>0</v>
      </c>
      <c r="P246" s="173"/>
      <c r="Q246" s="125"/>
      <c r="R246" s="411"/>
      <c r="S246" s="367"/>
      <c r="T246" s="380"/>
    </row>
    <row r="247" spans="1:20" s="310" customFormat="1" ht="12.75" outlineLevel="1">
      <c r="A247" s="479" t="s">
        <v>11</v>
      </c>
      <c r="B247" s="56" t="s">
        <v>27</v>
      </c>
      <c r="C247" s="57" t="s">
        <v>538</v>
      </c>
      <c r="D247" s="481" t="s">
        <v>551</v>
      </c>
      <c r="E247" s="248"/>
      <c r="F247" s="160">
        <v>0</v>
      </c>
      <c r="G247" s="160">
        <v>0</v>
      </c>
      <c r="H247" s="49">
        <v>131944</v>
      </c>
      <c r="I247" s="101">
        <v>131944</v>
      </c>
      <c r="J247" s="84">
        <f t="shared" si="8"/>
        <v>1</v>
      </c>
      <c r="K247" s="146">
        <v>0</v>
      </c>
      <c r="L247" s="170">
        <v>0</v>
      </c>
      <c r="M247" s="60">
        <v>0</v>
      </c>
      <c r="N247" s="19">
        <v>0</v>
      </c>
      <c r="O247" s="205">
        <f t="shared" si="9"/>
        <v>0</v>
      </c>
      <c r="P247" s="173"/>
      <c r="Q247" s="125"/>
      <c r="R247" s="411"/>
      <c r="S247" s="367"/>
      <c r="T247" s="380"/>
    </row>
    <row r="248" spans="1:20" s="310" customFormat="1" ht="12.75" outlineLevel="1">
      <c r="A248" s="479" t="s">
        <v>15</v>
      </c>
      <c r="B248" s="56" t="s">
        <v>27</v>
      </c>
      <c r="C248" s="57" t="s">
        <v>538</v>
      </c>
      <c r="D248" s="481" t="s">
        <v>552</v>
      </c>
      <c r="E248" s="248"/>
      <c r="F248" s="160">
        <v>0</v>
      </c>
      <c r="G248" s="160">
        <v>0</v>
      </c>
      <c r="H248" s="49">
        <v>131944</v>
      </c>
      <c r="I248" s="101">
        <v>131944</v>
      </c>
      <c r="J248" s="84">
        <f t="shared" si="8"/>
        <v>1</v>
      </c>
      <c r="K248" s="146">
        <v>0</v>
      </c>
      <c r="L248" s="170">
        <v>0</v>
      </c>
      <c r="M248" s="60">
        <v>0</v>
      </c>
      <c r="N248" s="19">
        <v>0</v>
      </c>
      <c r="O248" s="205">
        <f t="shared" si="9"/>
        <v>0</v>
      </c>
      <c r="P248" s="173"/>
      <c r="Q248" s="125"/>
      <c r="R248" s="411"/>
      <c r="S248" s="367"/>
      <c r="T248" s="380"/>
    </row>
    <row r="249" spans="1:20" s="310" customFormat="1" ht="12.75" outlineLevel="1">
      <c r="A249" s="479" t="s">
        <v>444</v>
      </c>
      <c r="B249" s="56" t="s">
        <v>27</v>
      </c>
      <c r="C249" s="57" t="s">
        <v>538</v>
      </c>
      <c r="D249" s="481" t="s">
        <v>553</v>
      </c>
      <c r="E249" s="248"/>
      <c r="F249" s="160">
        <v>0</v>
      </c>
      <c r="G249" s="160">
        <v>0</v>
      </c>
      <c r="H249" s="49">
        <v>131944</v>
      </c>
      <c r="I249" s="101">
        <v>17744</v>
      </c>
      <c r="J249" s="84">
        <f t="shared" si="8"/>
        <v>0.13448129509488874</v>
      </c>
      <c r="K249" s="146"/>
      <c r="L249" s="170">
        <v>0</v>
      </c>
      <c r="M249" s="60">
        <v>0</v>
      </c>
      <c r="N249" s="19">
        <v>0</v>
      </c>
      <c r="O249" s="205">
        <f t="shared" si="9"/>
        <v>0</v>
      </c>
      <c r="P249" s="173"/>
      <c r="Q249" s="125"/>
      <c r="R249" s="411"/>
      <c r="S249" s="367"/>
      <c r="T249" s="380"/>
    </row>
    <row r="250" spans="1:20" s="310" customFormat="1" ht="12.75" outlineLevel="1">
      <c r="A250" s="479" t="s">
        <v>541</v>
      </c>
      <c r="B250" s="56" t="s">
        <v>27</v>
      </c>
      <c r="C250" s="57" t="s">
        <v>538</v>
      </c>
      <c r="D250" s="481" t="s">
        <v>554</v>
      </c>
      <c r="E250" s="248"/>
      <c r="F250" s="160">
        <v>0</v>
      </c>
      <c r="G250" s="160">
        <v>0</v>
      </c>
      <c r="H250" s="49">
        <v>131944</v>
      </c>
      <c r="I250" s="101">
        <v>131944</v>
      </c>
      <c r="J250" s="84">
        <f t="shared" si="8"/>
        <v>1</v>
      </c>
      <c r="K250" s="146"/>
      <c r="L250" s="170">
        <v>0</v>
      </c>
      <c r="M250" s="60">
        <v>1</v>
      </c>
      <c r="N250" s="19">
        <v>1</v>
      </c>
      <c r="O250" s="205">
        <f t="shared" si="9"/>
        <v>1</v>
      </c>
      <c r="P250" s="173"/>
      <c r="Q250" s="125"/>
      <c r="R250" s="411"/>
      <c r="S250" s="367"/>
      <c r="T250" s="380"/>
    </row>
    <row r="251" spans="1:20" s="310" customFormat="1" ht="12.75" outlineLevel="1">
      <c r="A251" s="479" t="s">
        <v>328</v>
      </c>
      <c r="B251" s="56" t="s">
        <v>27</v>
      </c>
      <c r="C251" s="57" t="s">
        <v>555</v>
      </c>
      <c r="D251" s="481" t="s">
        <v>556</v>
      </c>
      <c r="E251" s="248"/>
      <c r="F251" s="160">
        <v>1</v>
      </c>
      <c r="G251" s="160">
        <v>0</v>
      </c>
      <c r="H251" s="49">
        <v>131944</v>
      </c>
      <c r="I251" s="101">
        <v>131944</v>
      </c>
      <c r="J251" s="84">
        <f t="shared" si="8"/>
        <v>1</v>
      </c>
      <c r="K251" s="146">
        <v>0</v>
      </c>
      <c r="L251" s="170">
        <v>0</v>
      </c>
      <c r="M251" s="60">
        <v>0</v>
      </c>
      <c r="N251" s="19">
        <v>0</v>
      </c>
      <c r="O251" s="205">
        <f t="shared" si="9"/>
        <v>0</v>
      </c>
      <c r="P251" s="173"/>
      <c r="Q251" s="125"/>
      <c r="R251" s="411"/>
      <c r="S251" s="367"/>
      <c r="T251" s="380"/>
    </row>
    <row r="252" spans="1:20" s="310" customFormat="1" ht="12.75" outlineLevel="1">
      <c r="A252" s="479" t="s">
        <v>11</v>
      </c>
      <c r="B252" s="56" t="s">
        <v>27</v>
      </c>
      <c r="C252" s="57" t="s">
        <v>555</v>
      </c>
      <c r="D252" s="481" t="s">
        <v>557</v>
      </c>
      <c r="E252" s="248"/>
      <c r="F252" s="160">
        <v>0</v>
      </c>
      <c r="G252" s="160">
        <v>0</v>
      </c>
      <c r="H252" s="49">
        <v>131944</v>
      </c>
      <c r="I252" s="101">
        <v>131944</v>
      </c>
      <c r="J252" s="84">
        <f t="shared" si="8"/>
        <v>1</v>
      </c>
      <c r="K252" s="146">
        <v>0</v>
      </c>
      <c r="L252" s="170">
        <v>0</v>
      </c>
      <c r="M252" s="60">
        <v>1</v>
      </c>
      <c r="N252" s="19">
        <v>0</v>
      </c>
      <c r="O252" s="205">
        <f t="shared" si="9"/>
        <v>0</v>
      </c>
      <c r="P252" s="173"/>
      <c r="Q252" s="125"/>
      <c r="R252" s="411"/>
      <c r="S252" s="367"/>
      <c r="T252" s="380"/>
    </row>
    <row r="253" spans="1:20" s="310" customFormat="1" ht="12.75" outlineLevel="1">
      <c r="A253" s="479" t="s">
        <v>350</v>
      </c>
      <c r="B253" s="56" t="s">
        <v>27</v>
      </c>
      <c r="C253" s="57" t="s">
        <v>555</v>
      </c>
      <c r="D253" s="481" t="s">
        <v>558</v>
      </c>
      <c r="E253" s="248"/>
      <c r="F253" s="160">
        <v>0</v>
      </c>
      <c r="G253" s="160">
        <v>0</v>
      </c>
      <c r="H253" s="49">
        <v>3811.6</v>
      </c>
      <c r="I253" s="101">
        <v>3811.6</v>
      </c>
      <c r="J253" s="84">
        <f t="shared" si="8"/>
        <v>1</v>
      </c>
      <c r="K253" s="146">
        <v>0</v>
      </c>
      <c r="L253" s="170">
        <v>0</v>
      </c>
      <c r="M253" s="60">
        <v>0</v>
      </c>
      <c r="N253" s="19">
        <v>0</v>
      </c>
      <c r="O253" s="205">
        <f t="shared" si="9"/>
        <v>0</v>
      </c>
      <c r="P253" s="173"/>
      <c r="Q253" s="125"/>
      <c r="R253" s="411"/>
      <c r="S253" s="367"/>
      <c r="T253" s="380"/>
    </row>
    <row r="254" spans="1:20" s="310" customFormat="1" ht="12.75" outlineLevel="1">
      <c r="A254" s="479" t="s">
        <v>325</v>
      </c>
      <c r="B254" s="56" t="s">
        <v>27</v>
      </c>
      <c r="C254" s="57" t="s">
        <v>28</v>
      </c>
      <c r="D254" s="481" t="s">
        <v>559</v>
      </c>
      <c r="E254" s="248"/>
      <c r="F254" s="160">
        <v>1</v>
      </c>
      <c r="G254" s="160">
        <v>0</v>
      </c>
      <c r="H254" s="49">
        <v>344049.5</v>
      </c>
      <c r="I254" s="101">
        <v>344049.5</v>
      </c>
      <c r="J254" s="84">
        <f t="shared" si="8"/>
        <v>1</v>
      </c>
      <c r="K254" s="146">
        <v>0</v>
      </c>
      <c r="L254" s="170">
        <v>1</v>
      </c>
      <c r="M254" s="60">
        <v>0</v>
      </c>
      <c r="N254" s="19">
        <v>0</v>
      </c>
      <c r="O254" s="205">
        <f t="shared" si="9"/>
        <v>0</v>
      </c>
      <c r="P254" s="173"/>
      <c r="Q254" s="125"/>
      <c r="R254" s="411"/>
      <c r="S254" s="367"/>
      <c r="T254" s="380"/>
    </row>
    <row r="255" spans="1:20" s="310" customFormat="1" ht="12.75" outlineLevel="1">
      <c r="A255" s="479" t="s">
        <v>325</v>
      </c>
      <c r="B255" s="56" t="s">
        <v>27</v>
      </c>
      <c r="C255" s="57" t="s">
        <v>28</v>
      </c>
      <c r="D255" s="481" t="s">
        <v>560</v>
      </c>
      <c r="E255" s="248"/>
      <c r="F255" s="160">
        <v>1</v>
      </c>
      <c r="G255" s="160">
        <v>0</v>
      </c>
      <c r="H255" s="49">
        <v>131944</v>
      </c>
      <c r="I255" s="101">
        <v>131944</v>
      </c>
      <c r="J255" s="84">
        <f t="shared" si="8"/>
        <v>1</v>
      </c>
      <c r="K255" s="146">
        <v>0</v>
      </c>
      <c r="L255" s="170">
        <v>1</v>
      </c>
      <c r="M255" s="60">
        <v>0</v>
      </c>
      <c r="N255" s="19">
        <v>0</v>
      </c>
      <c r="O255" s="205">
        <f t="shared" si="9"/>
        <v>0</v>
      </c>
      <c r="P255" s="173"/>
      <c r="Q255" s="125"/>
      <c r="R255" s="411"/>
      <c r="S255" s="367"/>
      <c r="T255" s="380"/>
    </row>
    <row r="256" spans="1:20" s="310" customFormat="1" ht="12.75" outlineLevel="1">
      <c r="A256" s="479" t="s">
        <v>325</v>
      </c>
      <c r="B256" s="56" t="s">
        <v>27</v>
      </c>
      <c r="C256" s="57" t="s">
        <v>28</v>
      </c>
      <c r="D256" s="481" t="s">
        <v>561</v>
      </c>
      <c r="E256" s="248"/>
      <c r="F256" s="160">
        <v>1</v>
      </c>
      <c r="G256" s="160">
        <v>0</v>
      </c>
      <c r="H256" s="49">
        <v>131944</v>
      </c>
      <c r="I256" s="101">
        <v>131944</v>
      </c>
      <c r="J256" s="84">
        <f t="shared" si="8"/>
        <v>1</v>
      </c>
      <c r="K256" s="146">
        <v>0</v>
      </c>
      <c r="L256" s="170">
        <v>1</v>
      </c>
      <c r="M256" s="60">
        <v>0</v>
      </c>
      <c r="N256" s="19">
        <v>0</v>
      </c>
      <c r="O256" s="205">
        <f t="shared" si="9"/>
        <v>0</v>
      </c>
      <c r="P256" s="173"/>
      <c r="Q256" s="125"/>
      <c r="R256" s="411"/>
      <c r="S256" s="367"/>
      <c r="T256" s="380"/>
    </row>
    <row r="257" spans="1:20" s="310" customFormat="1" ht="12.75" outlineLevel="1">
      <c r="A257" s="479" t="s">
        <v>325</v>
      </c>
      <c r="B257" s="56" t="s">
        <v>27</v>
      </c>
      <c r="C257" s="57" t="s">
        <v>28</v>
      </c>
      <c r="D257" s="481" t="s">
        <v>562</v>
      </c>
      <c r="E257" s="248"/>
      <c r="F257" s="160">
        <v>1</v>
      </c>
      <c r="G257" s="160">
        <v>0</v>
      </c>
      <c r="H257" s="49">
        <v>131944</v>
      </c>
      <c r="I257" s="101">
        <v>131944</v>
      </c>
      <c r="J257" s="84">
        <f t="shared" si="8"/>
        <v>1</v>
      </c>
      <c r="K257" s="146">
        <v>0</v>
      </c>
      <c r="L257" s="170">
        <v>1</v>
      </c>
      <c r="M257" s="60">
        <v>0</v>
      </c>
      <c r="N257" s="19">
        <v>0</v>
      </c>
      <c r="O257" s="205">
        <f t="shared" si="9"/>
        <v>0</v>
      </c>
      <c r="P257" s="173"/>
      <c r="Q257" s="125"/>
      <c r="R257" s="411"/>
      <c r="S257" s="367"/>
      <c r="T257" s="380"/>
    </row>
    <row r="258" spans="1:20" s="310" customFormat="1" ht="12.75" outlineLevel="1">
      <c r="A258" s="479" t="s">
        <v>323</v>
      </c>
      <c r="B258" s="56" t="s">
        <v>27</v>
      </c>
      <c r="C258" s="57" t="s">
        <v>28</v>
      </c>
      <c r="D258" s="481" t="s">
        <v>563</v>
      </c>
      <c r="E258" s="248"/>
      <c r="F258" s="160">
        <v>0</v>
      </c>
      <c r="G258" s="160">
        <v>0</v>
      </c>
      <c r="H258" s="49">
        <v>131944</v>
      </c>
      <c r="I258" s="101">
        <v>131944</v>
      </c>
      <c r="J258" s="84">
        <f t="shared" si="8"/>
        <v>1</v>
      </c>
      <c r="K258" s="146">
        <v>0</v>
      </c>
      <c r="L258" s="170">
        <v>0</v>
      </c>
      <c r="M258" s="60">
        <v>0</v>
      </c>
      <c r="N258" s="19">
        <v>0</v>
      </c>
      <c r="O258" s="205">
        <f t="shared" si="9"/>
        <v>0</v>
      </c>
      <c r="P258" s="173"/>
      <c r="Q258" s="125"/>
      <c r="R258" s="411"/>
      <c r="S258" s="367"/>
      <c r="T258" s="380"/>
    </row>
    <row r="259" spans="1:20" s="310" customFormat="1" ht="12.75" outlineLevel="1">
      <c r="A259" s="479" t="s">
        <v>449</v>
      </c>
      <c r="B259" s="56" t="s">
        <v>27</v>
      </c>
      <c r="C259" s="57" t="s">
        <v>29</v>
      </c>
      <c r="D259" s="481" t="s">
        <v>564</v>
      </c>
      <c r="E259" s="248"/>
      <c r="F259" s="160">
        <v>0</v>
      </c>
      <c r="G259" s="160">
        <v>0</v>
      </c>
      <c r="H259" s="49">
        <v>131944</v>
      </c>
      <c r="I259" s="101">
        <v>131944</v>
      </c>
      <c r="J259" s="84">
        <f t="shared" si="8"/>
        <v>1</v>
      </c>
      <c r="K259" s="146">
        <v>0</v>
      </c>
      <c r="L259" s="170">
        <v>0</v>
      </c>
      <c r="M259" s="60">
        <v>0</v>
      </c>
      <c r="N259" s="19">
        <v>0</v>
      </c>
      <c r="O259" s="205">
        <f t="shared" si="9"/>
        <v>0</v>
      </c>
      <c r="P259" s="173"/>
      <c r="Q259" s="125"/>
      <c r="R259" s="411"/>
      <c r="S259" s="367"/>
      <c r="T259" s="380"/>
    </row>
    <row r="260" spans="1:20" s="310" customFormat="1" ht="12.75" outlineLevel="1">
      <c r="A260" s="479" t="s">
        <v>350</v>
      </c>
      <c r="B260" s="56" t="s">
        <v>27</v>
      </c>
      <c r="C260" s="57" t="s">
        <v>29</v>
      </c>
      <c r="D260" s="481" t="s">
        <v>539</v>
      </c>
      <c r="E260" s="248"/>
      <c r="F260" s="160">
        <v>0</v>
      </c>
      <c r="G260" s="160">
        <v>0</v>
      </c>
      <c r="H260" s="49">
        <v>3811.6</v>
      </c>
      <c r="I260" s="101">
        <v>3811.6</v>
      </c>
      <c r="J260" s="84">
        <f aca="true" t="shared" si="10" ref="J260:J290">IF(H260&gt;0,I260/H260,0)</f>
        <v>1</v>
      </c>
      <c r="K260" s="146">
        <v>0</v>
      </c>
      <c r="L260" s="170">
        <v>0</v>
      </c>
      <c r="M260" s="60">
        <v>0</v>
      </c>
      <c r="N260" s="19">
        <v>0</v>
      </c>
      <c r="O260" s="205">
        <f aca="true" t="shared" si="11" ref="O260:O290">IF(AND(M260=1,N260=1),1,0)</f>
        <v>0</v>
      </c>
      <c r="P260" s="173"/>
      <c r="Q260" s="125"/>
      <c r="R260" s="411"/>
      <c r="S260" s="367"/>
      <c r="T260" s="380"/>
    </row>
    <row r="261" spans="1:20" s="310" customFormat="1" ht="12.75" outlineLevel="1">
      <c r="A261" s="479" t="s">
        <v>460</v>
      </c>
      <c r="B261" s="56" t="s">
        <v>27</v>
      </c>
      <c r="C261" s="57" t="s">
        <v>29</v>
      </c>
      <c r="D261" s="481" t="s">
        <v>565</v>
      </c>
      <c r="E261" s="248"/>
      <c r="F261" s="160">
        <v>0</v>
      </c>
      <c r="G261" s="160">
        <v>0</v>
      </c>
      <c r="H261" s="49">
        <v>131944</v>
      </c>
      <c r="I261" s="101">
        <v>131944</v>
      </c>
      <c r="J261" s="84">
        <f t="shared" si="10"/>
        <v>1</v>
      </c>
      <c r="K261" s="146">
        <v>0</v>
      </c>
      <c r="L261" s="170">
        <v>0</v>
      </c>
      <c r="M261" s="60">
        <v>0</v>
      </c>
      <c r="N261" s="19">
        <v>0</v>
      </c>
      <c r="O261" s="205">
        <f t="shared" si="11"/>
        <v>0</v>
      </c>
      <c r="P261" s="173"/>
      <c r="Q261" s="125"/>
      <c r="R261" s="411"/>
      <c r="S261" s="367"/>
      <c r="T261" s="380"/>
    </row>
    <row r="262" spans="1:20" s="310" customFormat="1" ht="12.75" outlineLevel="1">
      <c r="A262" s="479" t="s">
        <v>460</v>
      </c>
      <c r="B262" s="56" t="s">
        <v>27</v>
      </c>
      <c r="C262" s="57" t="s">
        <v>29</v>
      </c>
      <c r="D262" s="481" t="s">
        <v>566</v>
      </c>
      <c r="E262" s="248"/>
      <c r="F262" s="160">
        <v>0</v>
      </c>
      <c r="G262" s="160">
        <v>0</v>
      </c>
      <c r="H262" s="49">
        <v>131944</v>
      </c>
      <c r="I262" s="101">
        <v>131944</v>
      </c>
      <c r="J262" s="84">
        <f t="shared" si="10"/>
        <v>1</v>
      </c>
      <c r="K262" s="146">
        <v>0</v>
      </c>
      <c r="L262" s="170">
        <v>0</v>
      </c>
      <c r="M262" s="60">
        <v>0</v>
      </c>
      <c r="N262" s="19">
        <v>0</v>
      </c>
      <c r="O262" s="205">
        <f t="shared" si="11"/>
        <v>0</v>
      </c>
      <c r="P262" s="173"/>
      <c r="Q262" s="125"/>
      <c r="R262" s="411"/>
      <c r="S262" s="367"/>
      <c r="T262" s="380"/>
    </row>
    <row r="263" spans="1:20" s="310" customFormat="1" ht="12.75" outlineLevel="1">
      <c r="A263" s="479" t="s">
        <v>567</v>
      </c>
      <c r="B263" s="56" t="s">
        <v>27</v>
      </c>
      <c r="C263" s="57" t="s">
        <v>29</v>
      </c>
      <c r="D263" s="481" t="s">
        <v>568</v>
      </c>
      <c r="E263" s="248"/>
      <c r="F263" s="160">
        <v>1</v>
      </c>
      <c r="G263" s="160">
        <v>0</v>
      </c>
      <c r="H263" s="49">
        <v>128400</v>
      </c>
      <c r="I263" s="101">
        <v>121254</v>
      </c>
      <c r="J263" s="84">
        <f t="shared" si="10"/>
        <v>0.9443457943925234</v>
      </c>
      <c r="K263" s="146">
        <v>0</v>
      </c>
      <c r="L263" s="170">
        <v>0</v>
      </c>
      <c r="M263" s="60">
        <v>0</v>
      </c>
      <c r="N263" s="19">
        <v>0</v>
      </c>
      <c r="O263" s="205">
        <f t="shared" si="11"/>
        <v>0</v>
      </c>
      <c r="P263" s="173"/>
      <c r="Q263" s="125"/>
      <c r="R263" s="411"/>
      <c r="S263" s="367"/>
      <c r="T263" s="380"/>
    </row>
    <row r="264" spans="1:20" s="310" customFormat="1" ht="12.75" outlineLevel="1">
      <c r="A264" s="479" t="s">
        <v>15</v>
      </c>
      <c r="B264" s="56" t="s">
        <v>27</v>
      </c>
      <c r="C264" s="57" t="s">
        <v>29</v>
      </c>
      <c r="D264" s="481" t="s">
        <v>569</v>
      </c>
      <c r="E264" s="248"/>
      <c r="F264" s="160">
        <v>0</v>
      </c>
      <c r="G264" s="160">
        <v>0</v>
      </c>
      <c r="H264" s="49">
        <v>131944</v>
      </c>
      <c r="I264" s="101">
        <v>131944</v>
      </c>
      <c r="J264" s="84">
        <f t="shared" si="10"/>
        <v>1</v>
      </c>
      <c r="K264" s="146">
        <v>0</v>
      </c>
      <c r="L264" s="170">
        <v>0</v>
      </c>
      <c r="M264" s="60">
        <v>0</v>
      </c>
      <c r="N264" s="19">
        <v>0</v>
      </c>
      <c r="O264" s="205">
        <f t="shared" si="11"/>
        <v>0</v>
      </c>
      <c r="P264" s="173"/>
      <c r="Q264" s="125"/>
      <c r="R264" s="411"/>
      <c r="S264" s="367"/>
      <c r="T264" s="380"/>
    </row>
    <row r="265" spans="1:20" s="310" customFormat="1" ht="12.75" outlineLevel="1">
      <c r="A265" s="479" t="s">
        <v>570</v>
      </c>
      <c r="B265" s="56" t="s">
        <v>27</v>
      </c>
      <c r="C265" s="57" t="s">
        <v>30</v>
      </c>
      <c r="D265" s="481" t="s">
        <v>571</v>
      </c>
      <c r="E265" s="248"/>
      <c r="F265" s="160">
        <v>1</v>
      </c>
      <c r="G265" s="160">
        <v>0</v>
      </c>
      <c r="H265" s="49">
        <v>131944</v>
      </c>
      <c r="I265" s="101">
        <v>131944</v>
      </c>
      <c r="J265" s="84">
        <f t="shared" si="10"/>
        <v>1</v>
      </c>
      <c r="K265" s="146">
        <v>0</v>
      </c>
      <c r="L265" s="170">
        <v>0</v>
      </c>
      <c r="M265" s="60">
        <v>0</v>
      </c>
      <c r="N265" s="19">
        <v>1</v>
      </c>
      <c r="O265" s="205">
        <f t="shared" si="11"/>
        <v>0</v>
      </c>
      <c r="P265" s="173"/>
      <c r="Q265" s="125"/>
      <c r="R265" s="411"/>
      <c r="S265" s="367"/>
      <c r="T265" s="380"/>
    </row>
    <row r="266" spans="1:20" s="310" customFormat="1" ht="12.75" outlineLevel="1">
      <c r="A266" s="479" t="s">
        <v>444</v>
      </c>
      <c r="B266" s="56" t="s">
        <v>27</v>
      </c>
      <c r="C266" s="57" t="s">
        <v>30</v>
      </c>
      <c r="D266" s="481" t="s">
        <v>572</v>
      </c>
      <c r="E266" s="248"/>
      <c r="F266" s="160">
        <v>1</v>
      </c>
      <c r="G266" s="160">
        <v>0</v>
      </c>
      <c r="H266" s="49">
        <v>131944</v>
      </c>
      <c r="I266" s="101">
        <v>131944</v>
      </c>
      <c r="J266" s="84">
        <f t="shared" si="10"/>
        <v>1</v>
      </c>
      <c r="K266" s="146"/>
      <c r="L266" s="170">
        <v>1</v>
      </c>
      <c r="M266" s="60">
        <v>1</v>
      </c>
      <c r="N266" s="19">
        <v>1</v>
      </c>
      <c r="O266" s="205">
        <f t="shared" si="11"/>
        <v>1</v>
      </c>
      <c r="P266" s="173"/>
      <c r="Q266" s="125"/>
      <c r="R266" s="411"/>
      <c r="S266" s="367"/>
      <c r="T266" s="380"/>
    </row>
    <row r="267" spans="1:20" s="310" customFormat="1" ht="12.75" outlineLevel="1">
      <c r="A267" s="479" t="s">
        <v>490</v>
      </c>
      <c r="B267" s="56" t="s">
        <v>27</v>
      </c>
      <c r="C267" s="57" t="s">
        <v>30</v>
      </c>
      <c r="D267" s="481" t="s">
        <v>573</v>
      </c>
      <c r="E267" s="248"/>
      <c r="F267" s="160">
        <v>1</v>
      </c>
      <c r="G267" s="160">
        <v>0</v>
      </c>
      <c r="H267" s="49">
        <v>131944</v>
      </c>
      <c r="I267" s="101">
        <v>131944</v>
      </c>
      <c r="J267" s="84">
        <f t="shared" si="10"/>
        <v>1</v>
      </c>
      <c r="K267" s="146">
        <v>0</v>
      </c>
      <c r="L267" s="170">
        <v>0</v>
      </c>
      <c r="M267" s="60">
        <v>0</v>
      </c>
      <c r="N267" s="19">
        <v>0</v>
      </c>
      <c r="O267" s="205">
        <f t="shared" si="11"/>
        <v>0</v>
      </c>
      <c r="P267" s="173"/>
      <c r="Q267" s="125"/>
      <c r="R267" s="411"/>
      <c r="S267" s="367"/>
      <c r="T267" s="380"/>
    </row>
    <row r="268" spans="1:20" s="310" customFormat="1" ht="12.75" outlineLevel="1">
      <c r="A268" s="479" t="s">
        <v>456</v>
      </c>
      <c r="B268" s="56" t="s">
        <v>27</v>
      </c>
      <c r="C268" s="57" t="s">
        <v>31</v>
      </c>
      <c r="D268" s="481" t="s">
        <v>574</v>
      </c>
      <c r="E268" s="248"/>
      <c r="F268" s="160">
        <v>0</v>
      </c>
      <c r="G268" s="160">
        <v>0</v>
      </c>
      <c r="H268" s="49">
        <v>131944</v>
      </c>
      <c r="I268" s="101">
        <v>131944</v>
      </c>
      <c r="J268" s="84">
        <f t="shared" si="10"/>
        <v>1</v>
      </c>
      <c r="K268" s="146">
        <v>0</v>
      </c>
      <c r="L268" s="170">
        <v>0</v>
      </c>
      <c r="M268" s="60">
        <v>1</v>
      </c>
      <c r="N268" s="19">
        <v>1</v>
      </c>
      <c r="O268" s="205">
        <f t="shared" si="11"/>
        <v>1</v>
      </c>
      <c r="P268" s="173"/>
      <c r="Q268" s="125"/>
      <c r="R268" s="411"/>
      <c r="S268" s="367"/>
      <c r="T268" s="380"/>
    </row>
    <row r="269" spans="1:20" s="310" customFormat="1" ht="12.75" outlineLevel="1">
      <c r="A269" s="479" t="s">
        <v>575</v>
      </c>
      <c r="B269" s="56" t="s">
        <v>27</v>
      </c>
      <c r="C269" s="57" t="s">
        <v>31</v>
      </c>
      <c r="D269" s="481" t="s">
        <v>576</v>
      </c>
      <c r="E269" s="248"/>
      <c r="F269" s="160">
        <v>1</v>
      </c>
      <c r="G269" s="160">
        <v>0</v>
      </c>
      <c r="H269" s="49">
        <v>131944</v>
      </c>
      <c r="I269" s="101">
        <v>131944</v>
      </c>
      <c r="J269" s="84">
        <f t="shared" si="10"/>
        <v>1</v>
      </c>
      <c r="K269" s="146">
        <v>0</v>
      </c>
      <c r="L269" s="170">
        <v>0</v>
      </c>
      <c r="M269" s="60">
        <v>0</v>
      </c>
      <c r="N269" s="19">
        <v>0</v>
      </c>
      <c r="O269" s="205">
        <f t="shared" si="11"/>
        <v>0</v>
      </c>
      <c r="P269" s="173"/>
      <c r="Q269" s="125"/>
      <c r="R269" s="411"/>
      <c r="S269" s="367"/>
      <c r="T269" s="380"/>
    </row>
    <row r="270" spans="1:20" s="310" customFormat="1" ht="12.75" outlineLevel="1">
      <c r="A270" s="479" t="s">
        <v>423</v>
      </c>
      <c r="B270" s="56" t="s">
        <v>27</v>
      </c>
      <c r="C270" s="57" t="s">
        <v>31</v>
      </c>
      <c r="D270" s="481" t="s">
        <v>577</v>
      </c>
      <c r="E270" s="248"/>
      <c r="F270" s="160">
        <v>1</v>
      </c>
      <c r="G270" s="160">
        <v>0</v>
      </c>
      <c r="H270" s="49">
        <v>131944</v>
      </c>
      <c r="I270" s="101">
        <v>131944</v>
      </c>
      <c r="J270" s="84">
        <f t="shared" si="10"/>
        <v>1</v>
      </c>
      <c r="K270" s="146">
        <v>0</v>
      </c>
      <c r="L270" s="170">
        <v>0</v>
      </c>
      <c r="M270" s="60">
        <v>0</v>
      </c>
      <c r="N270" s="19">
        <v>1</v>
      </c>
      <c r="O270" s="205">
        <f t="shared" si="11"/>
        <v>0</v>
      </c>
      <c r="P270" s="173"/>
      <c r="Q270" s="125"/>
      <c r="R270" s="411"/>
      <c r="S270" s="367"/>
      <c r="T270" s="380"/>
    </row>
    <row r="271" spans="1:20" s="310" customFormat="1" ht="12.75" outlineLevel="1">
      <c r="A271" s="479" t="s">
        <v>328</v>
      </c>
      <c r="B271" s="56" t="s">
        <v>27</v>
      </c>
      <c r="C271" s="57" t="s">
        <v>32</v>
      </c>
      <c r="D271" s="481" t="s">
        <v>578</v>
      </c>
      <c r="E271" s="248"/>
      <c r="F271" s="160">
        <v>1</v>
      </c>
      <c r="G271" s="160">
        <v>0</v>
      </c>
      <c r="H271" s="49">
        <v>131944</v>
      </c>
      <c r="I271" s="101">
        <v>131944</v>
      </c>
      <c r="J271" s="84">
        <f t="shared" si="10"/>
        <v>1</v>
      </c>
      <c r="K271" s="146">
        <v>0</v>
      </c>
      <c r="L271" s="170">
        <v>0</v>
      </c>
      <c r="M271" s="60">
        <v>1</v>
      </c>
      <c r="N271" s="19">
        <v>0</v>
      </c>
      <c r="O271" s="205">
        <f t="shared" si="11"/>
        <v>0</v>
      </c>
      <c r="P271" s="173"/>
      <c r="Q271" s="125"/>
      <c r="R271" s="411"/>
      <c r="S271" s="367"/>
      <c r="T271" s="380"/>
    </row>
    <row r="272" spans="1:20" s="310" customFormat="1" ht="12.75" outlineLevel="1">
      <c r="A272" s="479" t="s">
        <v>575</v>
      </c>
      <c r="B272" s="56" t="s">
        <v>27</v>
      </c>
      <c r="C272" s="57" t="s">
        <v>32</v>
      </c>
      <c r="D272" s="481" t="s">
        <v>579</v>
      </c>
      <c r="E272" s="248"/>
      <c r="F272" s="160">
        <v>1</v>
      </c>
      <c r="G272" s="160">
        <v>0</v>
      </c>
      <c r="H272" s="49">
        <v>131944</v>
      </c>
      <c r="I272" s="101">
        <v>131944</v>
      </c>
      <c r="J272" s="84">
        <f t="shared" si="10"/>
        <v>1</v>
      </c>
      <c r="K272" s="146">
        <v>0</v>
      </c>
      <c r="L272" s="170">
        <v>0</v>
      </c>
      <c r="M272" s="60">
        <v>0</v>
      </c>
      <c r="N272" s="19">
        <v>0</v>
      </c>
      <c r="O272" s="205">
        <f t="shared" si="11"/>
        <v>0</v>
      </c>
      <c r="P272" s="173"/>
      <c r="Q272" s="125"/>
      <c r="R272" s="411"/>
      <c r="S272" s="367"/>
      <c r="T272" s="380"/>
    </row>
    <row r="273" spans="1:20" s="310" customFormat="1" ht="12.75" outlineLevel="1">
      <c r="A273" s="479" t="s">
        <v>575</v>
      </c>
      <c r="B273" s="56" t="s">
        <v>27</v>
      </c>
      <c r="C273" s="57" t="s">
        <v>32</v>
      </c>
      <c r="D273" s="481" t="s">
        <v>580</v>
      </c>
      <c r="E273" s="248"/>
      <c r="F273" s="160">
        <v>1</v>
      </c>
      <c r="G273" s="160">
        <v>0</v>
      </c>
      <c r="H273" s="49">
        <v>131944</v>
      </c>
      <c r="I273" s="101">
        <v>131944</v>
      </c>
      <c r="J273" s="84">
        <f t="shared" si="10"/>
        <v>1</v>
      </c>
      <c r="K273" s="146">
        <v>0</v>
      </c>
      <c r="L273" s="170">
        <v>0</v>
      </c>
      <c r="M273" s="60">
        <v>0</v>
      </c>
      <c r="N273" s="19">
        <v>0</v>
      </c>
      <c r="O273" s="205">
        <f t="shared" si="11"/>
        <v>0</v>
      </c>
      <c r="P273" s="173"/>
      <c r="Q273" s="125"/>
      <c r="R273" s="411"/>
      <c r="S273" s="367"/>
      <c r="T273" s="380"/>
    </row>
    <row r="274" spans="1:20" s="310" customFormat="1" ht="12.75" outlineLevel="1">
      <c r="A274" s="479" t="s">
        <v>575</v>
      </c>
      <c r="B274" s="56" t="s">
        <v>27</v>
      </c>
      <c r="C274" s="57" t="s">
        <v>32</v>
      </c>
      <c r="D274" s="481" t="s">
        <v>581</v>
      </c>
      <c r="E274" s="248"/>
      <c r="F274" s="160">
        <v>1</v>
      </c>
      <c r="G274" s="160">
        <v>0</v>
      </c>
      <c r="H274" s="49">
        <v>131944</v>
      </c>
      <c r="I274" s="101">
        <v>131944</v>
      </c>
      <c r="J274" s="84">
        <f t="shared" si="10"/>
        <v>1</v>
      </c>
      <c r="K274" s="146">
        <v>0</v>
      </c>
      <c r="L274" s="170">
        <v>0</v>
      </c>
      <c r="M274" s="60">
        <v>0</v>
      </c>
      <c r="N274" s="19">
        <v>0</v>
      </c>
      <c r="O274" s="205">
        <f t="shared" si="11"/>
        <v>0</v>
      </c>
      <c r="P274" s="173"/>
      <c r="Q274" s="125"/>
      <c r="R274" s="411"/>
      <c r="S274" s="367"/>
      <c r="T274" s="380"/>
    </row>
    <row r="275" spans="1:20" s="310" customFormat="1" ht="12.75" outlineLevel="1">
      <c r="A275" s="479" t="s">
        <v>575</v>
      </c>
      <c r="B275" s="56" t="s">
        <v>27</v>
      </c>
      <c r="C275" s="57" t="s">
        <v>32</v>
      </c>
      <c r="D275" s="481" t="s">
        <v>582</v>
      </c>
      <c r="E275" s="248"/>
      <c r="F275" s="160">
        <v>1</v>
      </c>
      <c r="G275" s="160">
        <v>0</v>
      </c>
      <c r="H275" s="49">
        <v>131944</v>
      </c>
      <c r="I275" s="101">
        <v>131944</v>
      </c>
      <c r="J275" s="84">
        <f t="shared" si="10"/>
        <v>1</v>
      </c>
      <c r="K275" s="146">
        <v>0</v>
      </c>
      <c r="L275" s="170">
        <v>0</v>
      </c>
      <c r="M275" s="60">
        <v>0</v>
      </c>
      <c r="N275" s="19">
        <v>0</v>
      </c>
      <c r="O275" s="205">
        <f t="shared" si="11"/>
        <v>0</v>
      </c>
      <c r="P275" s="173"/>
      <c r="Q275" s="125"/>
      <c r="R275" s="411"/>
      <c r="S275" s="367"/>
      <c r="T275" s="380"/>
    </row>
    <row r="276" spans="1:20" s="310" customFormat="1" ht="12.75" outlineLevel="1">
      <c r="A276" s="479" t="s">
        <v>575</v>
      </c>
      <c r="B276" s="56" t="s">
        <v>27</v>
      </c>
      <c r="C276" s="57" t="s">
        <v>32</v>
      </c>
      <c r="D276" s="481" t="s">
        <v>583</v>
      </c>
      <c r="E276" s="248"/>
      <c r="F276" s="160">
        <v>1</v>
      </c>
      <c r="G276" s="160">
        <v>0</v>
      </c>
      <c r="H276" s="49">
        <v>131944</v>
      </c>
      <c r="I276" s="101">
        <v>131944</v>
      </c>
      <c r="J276" s="84">
        <f t="shared" si="10"/>
        <v>1</v>
      </c>
      <c r="K276" s="146">
        <v>0</v>
      </c>
      <c r="L276" s="170">
        <v>0</v>
      </c>
      <c r="M276" s="60">
        <v>0</v>
      </c>
      <c r="N276" s="19">
        <v>0</v>
      </c>
      <c r="O276" s="205">
        <f t="shared" si="11"/>
        <v>0</v>
      </c>
      <c r="P276" s="173"/>
      <c r="Q276" s="125"/>
      <c r="R276" s="411"/>
      <c r="S276" s="367"/>
      <c r="T276" s="380"/>
    </row>
    <row r="277" spans="1:20" s="310" customFormat="1" ht="12.75" outlineLevel="1">
      <c r="A277" s="479" t="s">
        <v>575</v>
      </c>
      <c r="B277" s="56" t="s">
        <v>27</v>
      </c>
      <c r="C277" s="57" t="s">
        <v>32</v>
      </c>
      <c r="D277" s="481" t="s">
        <v>584</v>
      </c>
      <c r="E277" s="248"/>
      <c r="F277" s="160">
        <v>1</v>
      </c>
      <c r="G277" s="160">
        <v>0</v>
      </c>
      <c r="H277" s="49">
        <v>131944</v>
      </c>
      <c r="I277" s="101">
        <v>131944</v>
      </c>
      <c r="J277" s="84">
        <f t="shared" si="10"/>
        <v>1</v>
      </c>
      <c r="K277" s="146">
        <v>0</v>
      </c>
      <c r="L277" s="170">
        <v>0</v>
      </c>
      <c r="M277" s="60">
        <v>0</v>
      </c>
      <c r="N277" s="19">
        <v>0</v>
      </c>
      <c r="O277" s="205">
        <f t="shared" si="11"/>
        <v>0</v>
      </c>
      <c r="P277" s="173"/>
      <c r="Q277" s="125"/>
      <c r="R277" s="411"/>
      <c r="S277" s="367"/>
      <c r="T277" s="380"/>
    </row>
    <row r="278" spans="1:20" s="310" customFormat="1" ht="12.75" outlineLevel="1">
      <c r="A278" s="479" t="s">
        <v>585</v>
      </c>
      <c r="B278" s="56" t="s">
        <v>27</v>
      </c>
      <c r="C278" s="57" t="s">
        <v>33</v>
      </c>
      <c r="D278" s="481" t="s">
        <v>586</v>
      </c>
      <c r="E278" s="248"/>
      <c r="F278" s="160">
        <v>1</v>
      </c>
      <c r="G278" s="160">
        <v>0</v>
      </c>
      <c r="H278" s="49">
        <v>1091812.21873767</v>
      </c>
      <c r="I278" s="101">
        <v>1091812.21873767</v>
      </c>
      <c r="J278" s="84">
        <f t="shared" si="10"/>
        <v>1</v>
      </c>
      <c r="K278" s="146">
        <v>0</v>
      </c>
      <c r="L278" s="170">
        <v>0</v>
      </c>
      <c r="M278" s="60">
        <v>1</v>
      </c>
      <c r="N278" s="19">
        <v>1</v>
      </c>
      <c r="O278" s="205">
        <f t="shared" si="11"/>
        <v>1</v>
      </c>
      <c r="P278" s="173"/>
      <c r="Q278" s="125"/>
      <c r="R278" s="411"/>
      <c r="S278" s="367"/>
      <c r="T278" s="380"/>
    </row>
    <row r="279" spans="1:20" s="310" customFormat="1" ht="12.75" outlineLevel="1">
      <c r="A279" s="479" t="s">
        <v>585</v>
      </c>
      <c r="B279" s="56" t="s">
        <v>27</v>
      </c>
      <c r="C279" s="57" t="s">
        <v>33</v>
      </c>
      <c r="D279" s="481" t="s">
        <v>587</v>
      </c>
      <c r="E279" s="248"/>
      <c r="F279" s="160">
        <v>1</v>
      </c>
      <c r="G279" s="160">
        <v>0</v>
      </c>
      <c r="H279" s="49">
        <v>771330.102746337</v>
      </c>
      <c r="I279" s="101">
        <v>771330.102746337</v>
      </c>
      <c r="J279" s="84">
        <f t="shared" si="10"/>
        <v>1</v>
      </c>
      <c r="K279" s="146">
        <v>0</v>
      </c>
      <c r="L279" s="170">
        <v>0</v>
      </c>
      <c r="M279" s="60">
        <v>1</v>
      </c>
      <c r="N279" s="19">
        <v>1</v>
      </c>
      <c r="O279" s="205">
        <f t="shared" si="11"/>
        <v>1</v>
      </c>
      <c r="P279" s="173"/>
      <c r="Q279" s="125"/>
      <c r="R279" s="411"/>
      <c r="S279" s="367"/>
      <c r="T279" s="380"/>
    </row>
    <row r="280" spans="1:20" s="310" customFormat="1" ht="12.75" outlineLevel="1">
      <c r="A280" s="479" t="s">
        <v>585</v>
      </c>
      <c r="B280" s="56" t="s">
        <v>27</v>
      </c>
      <c r="C280" s="57" t="s">
        <v>33</v>
      </c>
      <c r="D280" s="481" t="s">
        <v>588</v>
      </c>
      <c r="E280" s="248"/>
      <c r="F280" s="160">
        <v>1</v>
      </c>
      <c r="G280" s="160">
        <v>0</v>
      </c>
      <c r="H280" s="49">
        <v>420724.901173307</v>
      </c>
      <c r="I280" s="101">
        <v>420724.901173307</v>
      </c>
      <c r="J280" s="84">
        <f t="shared" si="10"/>
        <v>1</v>
      </c>
      <c r="K280" s="146">
        <v>0</v>
      </c>
      <c r="L280" s="170">
        <v>0</v>
      </c>
      <c r="M280" s="60">
        <v>1</v>
      </c>
      <c r="N280" s="19">
        <v>1</v>
      </c>
      <c r="O280" s="205">
        <f t="shared" si="11"/>
        <v>1</v>
      </c>
      <c r="P280" s="173"/>
      <c r="Q280" s="125"/>
      <c r="R280" s="411"/>
      <c r="S280" s="367"/>
      <c r="T280" s="380"/>
    </row>
    <row r="281" spans="1:20" s="310" customFormat="1" ht="12.75" outlineLevel="1">
      <c r="A281" s="479" t="s">
        <v>585</v>
      </c>
      <c r="B281" s="56" t="s">
        <v>27</v>
      </c>
      <c r="C281" s="57" t="s">
        <v>33</v>
      </c>
      <c r="D281" s="481" t="s">
        <v>589</v>
      </c>
      <c r="E281" s="248"/>
      <c r="F281" s="160">
        <v>1</v>
      </c>
      <c r="G281" s="160">
        <v>0</v>
      </c>
      <c r="H281" s="49">
        <v>13194</v>
      </c>
      <c r="I281" s="101">
        <v>131944</v>
      </c>
      <c r="J281" s="84">
        <f t="shared" si="10"/>
        <v>10.000303168106715</v>
      </c>
      <c r="K281" s="146">
        <v>0</v>
      </c>
      <c r="L281" s="170">
        <v>0</v>
      </c>
      <c r="M281" s="60">
        <v>1</v>
      </c>
      <c r="N281" s="19">
        <v>1</v>
      </c>
      <c r="O281" s="205">
        <f t="shared" si="11"/>
        <v>1</v>
      </c>
      <c r="P281" s="173"/>
      <c r="Q281" s="125"/>
      <c r="R281" s="411"/>
      <c r="S281" s="367"/>
      <c r="T281" s="380"/>
    </row>
    <row r="282" spans="1:20" s="310" customFormat="1" ht="12.75" outlineLevel="1">
      <c r="A282" s="479" t="s">
        <v>585</v>
      </c>
      <c r="B282" s="56" t="s">
        <v>27</v>
      </c>
      <c r="C282" s="57" t="s">
        <v>33</v>
      </c>
      <c r="D282" s="481" t="s">
        <v>590</v>
      </c>
      <c r="E282" s="248"/>
      <c r="F282" s="160">
        <v>1</v>
      </c>
      <c r="G282" s="160">
        <v>0</v>
      </c>
      <c r="H282" s="49">
        <v>25464.2548287136</v>
      </c>
      <c r="I282" s="101">
        <v>25464.2548287136</v>
      </c>
      <c r="J282" s="84">
        <f t="shared" si="10"/>
        <v>1</v>
      </c>
      <c r="K282" s="146">
        <v>0</v>
      </c>
      <c r="L282" s="170">
        <v>0</v>
      </c>
      <c r="M282" s="60">
        <v>1</v>
      </c>
      <c r="N282" s="19">
        <v>1</v>
      </c>
      <c r="O282" s="205">
        <f t="shared" si="11"/>
        <v>1</v>
      </c>
      <c r="P282" s="173"/>
      <c r="Q282" s="125"/>
      <c r="R282" s="411"/>
      <c r="S282" s="367"/>
      <c r="T282" s="380"/>
    </row>
    <row r="283" spans="1:20" s="310" customFormat="1" ht="12.75" outlineLevel="1">
      <c r="A283" s="479" t="s">
        <v>585</v>
      </c>
      <c r="B283" s="56" t="s">
        <v>27</v>
      </c>
      <c r="C283" s="57" t="s">
        <v>33</v>
      </c>
      <c r="D283" s="481" t="s">
        <v>591</v>
      </c>
      <c r="E283" s="248"/>
      <c r="F283" s="160">
        <v>1</v>
      </c>
      <c r="G283" s="160">
        <v>0</v>
      </c>
      <c r="H283" s="49">
        <v>408039.335089159</v>
      </c>
      <c r="I283" s="101">
        <v>408039.335089159</v>
      </c>
      <c r="J283" s="84">
        <f t="shared" si="10"/>
        <v>1</v>
      </c>
      <c r="K283" s="146">
        <v>0</v>
      </c>
      <c r="L283" s="170">
        <v>0</v>
      </c>
      <c r="M283" s="60">
        <v>1</v>
      </c>
      <c r="N283" s="19">
        <v>1</v>
      </c>
      <c r="O283" s="205">
        <f t="shared" si="11"/>
        <v>1</v>
      </c>
      <c r="P283" s="173"/>
      <c r="Q283" s="125"/>
      <c r="R283" s="411"/>
      <c r="S283" s="367"/>
      <c r="T283" s="380"/>
    </row>
    <row r="284" spans="1:20" s="310" customFormat="1" ht="12.75" outlineLevel="1">
      <c r="A284" s="479" t="s">
        <v>585</v>
      </c>
      <c r="B284" s="56" t="s">
        <v>27</v>
      </c>
      <c r="C284" s="57" t="s">
        <v>33</v>
      </c>
      <c r="D284" s="481" t="s">
        <v>592</v>
      </c>
      <c r="E284" s="248"/>
      <c r="F284" s="160">
        <v>1</v>
      </c>
      <c r="G284" s="160">
        <v>0</v>
      </c>
      <c r="H284" s="49">
        <v>283801.543422653</v>
      </c>
      <c r="I284" s="101">
        <v>283801.543422653</v>
      </c>
      <c r="J284" s="84">
        <f t="shared" si="10"/>
        <v>1</v>
      </c>
      <c r="K284" s="146">
        <v>0</v>
      </c>
      <c r="L284" s="170">
        <v>0</v>
      </c>
      <c r="M284" s="60">
        <v>1</v>
      </c>
      <c r="N284" s="19">
        <v>1</v>
      </c>
      <c r="O284" s="205">
        <f t="shared" si="11"/>
        <v>1</v>
      </c>
      <c r="P284" s="173"/>
      <c r="Q284" s="125"/>
      <c r="R284" s="411"/>
      <c r="S284" s="367"/>
      <c r="T284" s="380"/>
    </row>
    <row r="285" spans="1:20" s="310" customFormat="1" ht="12.75" outlineLevel="1">
      <c r="A285" s="479" t="s">
        <v>585</v>
      </c>
      <c r="B285" s="56" t="s">
        <v>27</v>
      </c>
      <c r="C285" s="57" t="s">
        <v>33</v>
      </c>
      <c r="D285" s="481" t="s">
        <v>593</v>
      </c>
      <c r="E285" s="248"/>
      <c r="F285" s="160">
        <v>1</v>
      </c>
      <c r="G285" s="160">
        <v>0</v>
      </c>
      <c r="H285" s="49">
        <v>131944</v>
      </c>
      <c r="I285" s="101">
        <v>131944</v>
      </c>
      <c r="J285" s="84">
        <f t="shared" si="10"/>
        <v>1</v>
      </c>
      <c r="K285" s="146">
        <v>0</v>
      </c>
      <c r="L285" s="170">
        <v>0</v>
      </c>
      <c r="M285" s="60">
        <v>1</v>
      </c>
      <c r="N285" s="19">
        <v>1</v>
      </c>
      <c r="O285" s="205">
        <f t="shared" si="11"/>
        <v>1</v>
      </c>
      <c r="P285" s="173"/>
      <c r="Q285" s="125"/>
      <c r="R285" s="411"/>
      <c r="S285" s="367"/>
      <c r="T285" s="380"/>
    </row>
    <row r="286" spans="1:20" s="310" customFormat="1" ht="12.75" outlineLevel="1">
      <c r="A286" s="479" t="s">
        <v>585</v>
      </c>
      <c r="B286" s="56" t="s">
        <v>27</v>
      </c>
      <c r="C286" s="57" t="s">
        <v>33</v>
      </c>
      <c r="D286" s="481" t="s">
        <v>594</v>
      </c>
      <c r="E286" s="248"/>
      <c r="F286" s="160">
        <v>1</v>
      </c>
      <c r="G286" s="160">
        <v>0</v>
      </c>
      <c r="H286" s="49">
        <v>572789.464498815</v>
      </c>
      <c r="I286" s="101">
        <v>572789.464498815</v>
      </c>
      <c r="J286" s="84">
        <f t="shared" si="10"/>
        <v>1</v>
      </c>
      <c r="K286" s="146">
        <v>0</v>
      </c>
      <c r="L286" s="170">
        <v>0</v>
      </c>
      <c r="M286" s="60">
        <v>1</v>
      </c>
      <c r="N286" s="19">
        <v>1</v>
      </c>
      <c r="O286" s="205">
        <f t="shared" si="11"/>
        <v>1</v>
      </c>
      <c r="P286" s="173"/>
      <c r="Q286" s="125"/>
      <c r="R286" s="411"/>
      <c r="S286" s="367"/>
      <c r="T286" s="380"/>
    </row>
    <row r="287" spans="1:20" s="310" customFormat="1" ht="12.75" outlineLevel="1">
      <c r="A287" s="479" t="s">
        <v>585</v>
      </c>
      <c r="B287" s="56" t="s">
        <v>27</v>
      </c>
      <c r="C287" s="57" t="s">
        <v>33</v>
      </c>
      <c r="D287" s="481" t="s">
        <v>595</v>
      </c>
      <c r="E287" s="248"/>
      <c r="F287" s="160">
        <v>1</v>
      </c>
      <c r="G287" s="160">
        <v>0</v>
      </c>
      <c r="H287" s="49">
        <v>197947.867528611</v>
      </c>
      <c r="I287" s="101">
        <v>197947.867528611</v>
      </c>
      <c r="J287" s="84">
        <f t="shared" si="10"/>
        <v>1</v>
      </c>
      <c r="K287" s="146">
        <v>0</v>
      </c>
      <c r="L287" s="170">
        <v>0</v>
      </c>
      <c r="M287" s="60">
        <v>1</v>
      </c>
      <c r="N287" s="19">
        <v>1</v>
      </c>
      <c r="O287" s="205">
        <f t="shared" si="11"/>
        <v>1</v>
      </c>
      <c r="P287" s="173"/>
      <c r="Q287" s="125"/>
      <c r="R287" s="411"/>
      <c r="S287" s="367"/>
      <c r="T287" s="380"/>
    </row>
    <row r="288" spans="1:20" s="310" customFormat="1" ht="12.75" outlineLevel="1">
      <c r="A288" s="479" t="s">
        <v>585</v>
      </c>
      <c r="B288" s="56" t="s">
        <v>27</v>
      </c>
      <c r="C288" s="57" t="s">
        <v>33</v>
      </c>
      <c r="D288" s="481" t="s">
        <v>596</v>
      </c>
      <c r="E288" s="248"/>
      <c r="F288" s="160">
        <v>1</v>
      </c>
      <c r="G288" s="160">
        <v>0</v>
      </c>
      <c r="H288" s="49">
        <v>307.837012306504</v>
      </c>
      <c r="I288" s="101">
        <v>307.837012306504</v>
      </c>
      <c r="J288" s="84">
        <f t="shared" si="10"/>
        <v>1</v>
      </c>
      <c r="K288" s="146">
        <v>0</v>
      </c>
      <c r="L288" s="170">
        <v>0</v>
      </c>
      <c r="M288" s="60">
        <v>1</v>
      </c>
      <c r="N288" s="19">
        <v>1</v>
      </c>
      <c r="O288" s="205">
        <f t="shared" si="11"/>
        <v>1</v>
      </c>
      <c r="P288" s="173"/>
      <c r="Q288" s="125"/>
      <c r="R288" s="411"/>
      <c r="S288" s="367"/>
      <c r="T288" s="380"/>
    </row>
    <row r="289" spans="1:20" s="310" customFormat="1" ht="12.75" outlineLevel="1">
      <c r="A289" s="479" t="s">
        <v>585</v>
      </c>
      <c r="B289" s="56" t="s">
        <v>27</v>
      </c>
      <c r="C289" s="57" t="s">
        <v>33</v>
      </c>
      <c r="D289" s="481" t="s">
        <v>597</v>
      </c>
      <c r="E289" s="248"/>
      <c r="F289" s="160">
        <v>1</v>
      </c>
      <c r="G289" s="160">
        <v>0</v>
      </c>
      <c r="H289" s="49">
        <v>66649.6488360593</v>
      </c>
      <c r="I289" s="101">
        <v>66649.6488360593</v>
      </c>
      <c r="J289" s="84">
        <f t="shared" si="10"/>
        <v>1</v>
      </c>
      <c r="K289" s="146">
        <v>0</v>
      </c>
      <c r="L289" s="170">
        <v>0</v>
      </c>
      <c r="M289" s="60">
        <v>1</v>
      </c>
      <c r="N289" s="19">
        <v>1</v>
      </c>
      <c r="O289" s="205">
        <f t="shared" si="11"/>
        <v>1</v>
      </c>
      <c r="P289" s="173"/>
      <c r="Q289" s="125"/>
      <c r="R289" s="411"/>
      <c r="S289" s="367"/>
      <c r="T289" s="380"/>
    </row>
    <row r="290" spans="1:20" s="310" customFormat="1" ht="12.75" outlineLevel="1">
      <c r="A290" s="479" t="s">
        <v>585</v>
      </c>
      <c r="B290" s="56" t="s">
        <v>27</v>
      </c>
      <c r="C290" s="57" t="s">
        <v>33</v>
      </c>
      <c r="D290" s="481" t="s">
        <v>598</v>
      </c>
      <c r="E290" s="248"/>
      <c r="F290" s="160">
        <v>1</v>
      </c>
      <c r="G290" s="160">
        <v>0</v>
      </c>
      <c r="H290" s="49">
        <v>240045.852524342</v>
      </c>
      <c r="I290" s="101">
        <v>240045.852524342</v>
      </c>
      <c r="J290" s="84">
        <f t="shared" si="10"/>
        <v>1</v>
      </c>
      <c r="K290" s="146">
        <v>0</v>
      </c>
      <c r="L290" s="170">
        <v>0</v>
      </c>
      <c r="M290" s="60">
        <v>1</v>
      </c>
      <c r="N290" s="19">
        <v>1</v>
      </c>
      <c r="O290" s="205">
        <f t="shared" si="11"/>
        <v>1</v>
      </c>
      <c r="P290" s="173"/>
      <c r="Q290" s="125"/>
      <c r="R290" s="411"/>
      <c r="S290" s="367"/>
      <c r="T290" s="380"/>
    </row>
    <row r="291" spans="1:20" s="310" customFormat="1" ht="12.75" outlineLevel="1">
      <c r="A291" s="479" t="s">
        <v>585</v>
      </c>
      <c r="B291" s="56" t="s">
        <v>27</v>
      </c>
      <c r="C291" s="57" t="s">
        <v>33</v>
      </c>
      <c r="D291" s="481" t="s">
        <v>599</v>
      </c>
      <c r="E291" s="248"/>
      <c r="F291" s="160">
        <v>1</v>
      </c>
      <c r="G291" s="160">
        <v>0</v>
      </c>
      <c r="H291" s="49">
        <v>131944</v>
      </c>
      <c r="I291" s="101">
        <v>131944</v>
      </c>
      <c r="J291" s="84">
        <f aca="true" t="shared" si="12" ref="J291:J322">IF(H291&gt;0,I291/H291,0)</f>
        <v>1</v>
      </c>
      <c r="K291" s="146">
        <v>0</v>
      </c>
      <c r="L291" s="170">
        <v>0</v>
      </c>
      <c r="M291" s="60">
        <v>1</v>
      </c>
      <c r="N291" s="19">
        <v>1</v>
      </c>
      <c r="O291" s="205">
        <f aca="true" t="shared" si="13" ref="O291:O322">IF(AND(M291=1,N291=1),1,0)</f>
        <v>1</v>
      </c>
      <c r="P291" s="173"/>
      <c r="Q291" s="125"/>
      <c r="R291" s="411"/>
      <c r="S291" s="367"/>
      <c r="T291" s="380"/>
    </row>
    <row r="292" spans="1:20" s="310" customFormat="1" ht="12.75" outlineLevel="1">
      <c r="A292" s="479" t="s">
        <v>585</v>
      </c>
      <c r="B292" s="56" t="s">
        <v>27</v>
      </c>
      <c r="C292" s="57" t="s">
        <v>33</v>
      </c>
      <c r="D292" s="481" t="s">
        <v>600</v>
      </c>
      <c r="E292" s="248"/>
      <c r="F292" s="160">
        <v>1</v>
      </c>
      <c r="G292" s="160">
        <v>0</v>
      </c>
      <c r="H292" s="49">
        <v>170265.867978713</v>
      </c>
      <c r="I292" s="101">
        <v>170265.867978713</v>
      </c>
      <c r="J292" s="84">
        <f t="shared" si="12"/>
        <v>1</v>
      </c>
      <c r="K292" s="146">
        <v>0</v>
      </c>
      <c r="L292" s="170">
        <v>0</v>
      </c>
      <c r="M292" s="60">
        <v>1</v>
      </c>
      <c r="N292" s="19">
        <v>1</v>
      </c>
      <c r="O292" s="205">
        <f t="shared" si="13"/>
        <v>1</v>
      </c>
      <c r="P292" s="173"/>
      <c r="Q292" s="125"/>
      <c r="R292" s="411"/>
      <c r="S292" s="367"/>
      <c r="T292" s="380"/>
    </row>
    <row r="293" spans="1:20" s="310" customFormat="1" ht="12.75" outlineLevel="1">
      <c r="A293" s="479" t="s">
        <v>585</v>
      </c>
      <c r="B293" s="56" t="s">
        <v>27</v>
      </c>
      <c r="C293" s="57" t="s">
        <v>33</v>
      </c>
      <c r="D293" s="481" t="s">
        <v>601</v>
      </c>
      <c r="E293" s="248"/>
      <c r="F293" s="160">
        <v>1</v>
      </c>
      <c r="G293" s="160">
        <v>0</v>
      </c>
      <c r="H293" s="49">
        <v>131944</v>
      </c>
      <c r="I293" s="101">
        <v>131944</v>
      </c>
      <c r="J293" s="84">
        <f t="shared" si="12"/>
        <v>1</v>
      </c>
      <c r="K293" s="146">
        <v>0</v>
      </c>
      <c r="L293" s="170">
        <v>0</v>
      </c>
      <c r="M293" s="60">
        <v>1</v>
      </c>
      <c r="N293" s="19">
        <v>1</v>
      </c>
      <c r="O293" s="205">
        <f t="shared" si="13"/>
        <v>1</v>
      </c>
      <c r="P293" s="173"/>
      <c r="Q293" s="125"/>
      <c r="R293" s="411"/>
      <c r="S293" s="367"/>
      <c r="T293" s="380"/>
    </row>
    <row r="294" spans="1:20" s="310" customFormat="1" ht="12.75" outlineLevel="1">
      <c r="A294" s="479" t="s">
        <v>585</v>
      </c>
      <c r="B294" s="56" t="s">
        <v>27</v>
      </c>
      <c r="C294" s="57" t="s">
        <v>33</v>
      </c>
      <c r="D294" s="481" t="s">
        <v>602</v>
      </c>
      <c r="E294" s="248"/>
      <c r="F294" s="160">
        <v>1</v>
      </c>
      <c r="G294" s="160">
        <v>0</v>
      </c>
      <c r="H294" s="49">
        <v>1202.39963736811</v>
      </c>
      <c r="I294" s="101">
        <v>1202.39963736811</v>
      </c>
      <c r="J294" s="84">
        <f t="shared" si="12"/>
        <v>1</v>
      </c>
      <c r="K294" s="146">
        <v>0</v>
      </c>
      <c r="L294" s="170">
        <v>0</v>
      </c>
      <c r="M294" s="60">
        <v>1</v>
      </c>
      <c r="N294" s="19">
        <v>1</v>
      </c>
      <c r="O294" s="205">
        <f t="shared" si="13"/>
        <v>1</v>
      </c>
      <c r="P294" s="173"/>
      <c r="Q294" s="125"/>
      <c r="R294" s="411"/>
      <c r="S294" s="367"/>
      <c r="T294" s="380"/>
    </row>
    <row r="295" spans="1:20" s="310" customFormat="1" ht="12.75" outlineLevel="1">
      <c r="A295" s="479" t="s">
        <v>585</v>
      </c>
      <c r="B295" s="56" t="s">
        <v>27</v>
      </c>
      <c r="C295" s="57" t="s">
        <v>33</v>
      </c>
      <c r="D295" s="481" t="s">
        <v>603</v>
      </c>
      <c r="E295" s="248"/>
      <c r="F295" s="160">
        <v>1</v>
      </c>
      <c r="G295" s="160">
        <v>0</v>
      </c>
      <c r="H295" s="49">
        <v>350678.56773642</v>
      </c>
      <c r="I295" s="101">
        <v>350678.56773642</v>
      </c>
      <c r="J295" s="84">
        <f t="shared" si="12"/>
        <v>1</v>
      </c>
      <c r="K295" s="146">
        <v>0</v>
      </c>
      <c r="L295" s="170">
        <v>0</v>
      </c>
      <c r="M295" s="60">
        <v>1</v>
      </c>
      <c r="N295" s="19">
        <v>1</v>
      </c>
      <c r="O295" s="205">
        <f t="shared" si="13"/>
        <v>1</v>
      </c>
      <c r="P295" s="173"/>
      <c r="Q295" s="125"/>
      <c r="R295" s="411"/>
      <c r="S295" s="367"/>
      <c r="T295" s="380"/>
    </row>
    <row r="296" spans="1:20" s="310" customFormat="1" ht="12.75" outlineLevel="1">
      <c r="A296" s="479" t="s">
        <v>585</v>
      </c>
      <c r="B296" s="56" t="s">
        <v>27</v>
      </c>
      <c r="C296" s="57" t="s">
        <v>33</v>
      </c>
      <c r="D296" s="481" t="s">
        <v>604</v>
      </c>
      <c r="E296" s="248"/>
      <c r="F296" s="160">
        <v>1</v>
      </c>
      <c r="G296" s="160">
        <v>0</v>
      </c>
      <c r="H296" s="49">
        <v>131944</v>
      </c>
      <c r="I296" s="101">
        <v>131944</v>
      </c>
      <c r="J296" s="84">
        <f t="shared" si="12"/>
        <v>1</v>
      </c>
      <c r="K296" s="146">
        <v>0</v>
      </c>
      <c r="L296" s="170">
        <v>0</v>
      </c>
      <c r="M296" s="60">
        <v>1</v>
      </c>
      <c r="N296" s="19">
        <v>1</v>
      </c>
      <c r="O296" s="205">
        <f t="shared" si="13"/>
        <v>1</v>
      </c>
      <c r="P296" s="173"/>
      <c r="Q296" s="125"/>
      <c r="R296" s="411"/>
      <c r="S296" s="367"/>
      <c r="T296" s="380"/>
    </row>
    <row r="297" spans="1:20" s="310" customFormat="1" ht="12.75" outlineLevel="1">
      <c r="A297" s="479" t="s">
        <v>585</v>
      </c>
      <c r="B297" s="56" t="s">
        <v>27</v>
      </c>
      <c r="C297" s="57" t="s">
        <v>33</v>
      </c>
      <c r="D297" s="481" t="s">
        <v>605</v>
      </c>
      <c r="E297" s="248"/>
      <c r="F297" s="160">
        <v>1</v>
      </c>
      <c r="G297" s="160">
        <v>0</v>
      </c>
      <c r="H297" s="49">
        <v>131944</v>
      </c>
      <c r="I297" s="101">
        <v>131944</v>
      </c>
      <c r="J297" s="84">
        <f t="shared" si="12"/>
        <v>1</v>
      </c>
      <c r="K297" s="146">
        <v>0</v>
      </c>
      <c r="L297" s="170">
        <v>0</v>
      </c>
      <c r="M297" s="60">
        <v>1</v>
      </c>
      <c r="N297" s="19">
        <v>1</v>
      </c>
      <c r="O297" s="205">
        <f t="shared" si="13"/>
        <v>1</v>
      </c>
      <c r="P297" s="173"/>
      <c r="Q297" s="125"/>
      <c r="R297" s="411"/>
      <c r="S297" s="367"/>
      <c r="T297" s="380"/>
    </row>
    <row r="298" spans="1:20" s="310" customFormat="1" ht="12.75" outlineLevel="1">
      <c r="A298" s="479" t="s">
        <v>585</v>
      </c>
      <c r="B298" s="56" t="s">
        <v>27</v>
      </c>
      <c r="C298" s="57" t="s">
        <v>33</v>
      </c>
      <c r="D298" s="481" t="s">
        <v>606</v>
      </c>
      <c r="E298" s="248"/>
      <c r="F298" s="160">
        <v>1</v>
      </c>
      <c r="G298" s="160">
        <v>0</v>
      </c>
      <c r="H298" s="49">
        <v>106740.901929203</v>
      </c>
      <c r="I298" s="101">
        <v>106740.901929203</v>
      </c>
      <c r="J298" s="84">
        <f t="shared" si="12"/>
        <v>1</v>
      </c>
      <c r="K298" s="146">
        <v>0</v>
      </c>
      <c r="L298" s="170">
        <v>0</v>
      </c>
      <c r="M298" s="60">
        <v>1</v>
      </c>
      <c r="N298" s="19">
        <v>1</v>
      </c>
      <c r="O298" s="205">
        <f t="shared" si="13"/>
        <v>1</v>
      </c>
      <c r="P298" s="173"/>
      <c r="Q298" s="125"/>
      <c r="R298" s="411"/>
      <c r="S298" s="367"/>
      <c r="T298" s="380"/>
    </row>
    <row r="299" spans="1:20" s="310" customFormat="1" ht="12.75" outlineLevel="1">
      <c r="A299" s="479" t="s">
        <v>585</v>
      </c>
      <c r="B299" s="56" t="s">
        <v>27</v>
      </c>
      <c r="C299" s="57" t="s">
        <v>33</v>
      </c>
      <c r="D299" s="481" t="s">
        <v>607</v>
      </c>
      <c r="E299" s="248"/>
      <c r="F299" s="160">
        <v>1</v>
      </c>
      <c r="G299" s="160">
        <v>0</v>
      </c>
      <c r="H299" s="49">
        <v>131944</v>
      </c>
      <c r="I299" s="101">
        <v>131944</v>
      </c>
      <c r="J299" s="84">
        <f t="shared" si="12"/>
        <v>1</v>
      </c>
      <c r="K299" s="146">
        <v>0</v>
      </c>
      <c r="L299" s="170">
        <v>0</v>
      </c>
      <c r="M299" s="60">
        <v>1</v>
      </c>
      <c r="N299" s="19">
        <v>1</v>
      </c>
      <c r="O299" s="205">
        <f t="shared" si="13"/>
        <v>1</v>
      </c>
      <c r="P299" s="173"/>
      <c r="Q299" s="125"/>
      <c r="R299" s="411"/>
      <c r="S299" s="367"/>
      <c r="T299" s="380"/>
    </row>
    <row r="300" spans="1:20" s="310" customFormat="1" ht="12.75" outlineLevel="1">
      <c r="A300" s="479" t="s">
        <v>585</v>
      </c>
      <c r="B300" s="56" t="s">
        <v>27</v>
      </c>
      <c r="C300" s="57" t="s">
        <v>33</v>
      </c>
      <c r="D300" s="481" t="s">
        <v>608</v>
      </c>
      <c r="E300" s="248"/>
      <c r="F300" s="160">
        <v>1</v>
      </c>
      <c r="G300" s="160">
        <v>0</v>
      </c>
      <c r="H300" s="49">
        <v>16945.285663684</v>
      </c>
      <c r="I300" s="101">
        <v>16945.285663684</v>
      </c>
      <c r="J300" s="84">
        <f t="shared" si="12"/>
        <v>1</v>
      </c>
      <c r="K300" s="146">
        <v>0</v>
      </c>
      <c r="L300" s="170">
        <v>0</v>
      </c>
      <c r="M300" s="60">
        <v>1</v>
      </c>
      <c r="N300" s="19">
        <v>1</v>
      </c>
      <c r="O300" s="205">
        <f t="shared" si="13"/>
        <v>1</v>
      </c>
      <c r="P300" s="173"/>
      <c r="Q300" s="125"/>
      <c r="R300" s="411"/>
      <c r="S300" s="367"/>
      <c r="T300" s="380"/>
    </row>
    <row r="301" spans="1:20" s="310" customFormat="1" ht="12.75" outlineLevel="1">
      <c r="A301" s="479" t="s">
        <v>585</v>
      </c>
      <c r="B301" s="56" t="s">
        <v>27</v>
      </c>
      <c r="C301" s="57" t="s">
        <v>33</v>
      </c>
      <c r="D301" s="481" t="s">
        <v>609</v>
      </c>
      <c r="E301" s="248"/>
      <c r="F301" s="160">
        <v>1</v>
      </c>
      <c r="G301" s="160">
        <v>0</v>
      </c>
      <c r="H301" s="49">
        <v>756129.538296251</v>
      </c>
      <c r="I301" s="101">
        <v>756129.538296251</v>
      </c>
      <c r="J301" s="84">
        <f t="shared" si="12"/>
        <v>1</v>
      </c>
      <c r="K301" s="146">
        <v>0</v>
      </c>
      <c r="L301" s="170">
        <v>0</v>
      </c>
      <c r="M301" s="60">
        <v>1</v>
      </c>
      <c r="N301" s="19">
        <v>1</v>
      </c>
      <c r="O301" s="205">
        <f t="shared" si="13"/>
        <v>1</v>
      </c>
      <c r="P301" s="173"/>
      <c r="Q301" s="125"/>
      <c r="R301" s="411"/>
      <c r="S301" s="367"/>
      <c r="T301" s="380"/>
    </row>
    <row r="302" spans="1:20" s="310" customFormat="1" ht="12.75" outlineLevel="1">
      <c r="A302" s="479" t="s">
        <v>585</v>
      </c>
      <c r="B302" s="56" t="s">
        <v>27</v>
      </c>
      <c r="C302" s="57" t="s">
        <v>33</v>
      </c>
      <c r="D302" s="481" t="s">
        <v>610</v>
      </c>
      <c r="E302" s="248"/>
      <c r="F302" s="160">
        <v>1</v>
      </c>
      <c r="G302" s="160">
        <v>0</v>
      </c>
      <c r="H302" s="49">
        <v>131944</v>
      </c>
      <c r="I302" s="101">
        <v>131944</v>
      </c>
      <c r="J302" s="84">
        <f t="shared" si="12"/>
        <v>1</v>
      </c>
      <c r="K302" s="146">
        <v>0</v>
      </c>
      <c r="L302" s="170">
        <v>0</v>
      </c>
      <c r="M302" s="60">
        <v>1</v>
      </c>
      <c r="N302" s="19">
        <v>1</v>
      </c>
      <c r="O302" s="205">
        <f t="shared" si="13"/>
        <v>1</v>
      </c>
      <c r="P302" s="173"/>
      <c r="Q302" s="125"/>
      <c r="R302" s="411"/>
      <c r="S302" s="367"/>
      <c r="T302" s="380"/>
    </row>
    <row r="303" spans="1:20" s="310" customFormat="1" ht="12.75" outlineLevel="1">
      <c r="A303" s="479" t="s">
        <v>585</v>
      </c>
      <c r="B303" s="56" t="s">
        <v>27</v>
      </c>
      <c r="C303" s="57" t="s">
        <v>33</v>
      </c>
      <c r="D303" s="481" t="s">
        <v>611</v>
      </c>
      <c r="E303" s="248"/>
      <c r="F303" s="160">
        <v>1</v>
      </c>
      <c r="G303" s="160">
        <v>0</v>
      </c>
      <c r="H303" s="49">
        <v>131944</v>
      </c>
      <c r="I303" s="101">
        <v>131944</v>
      </c>
      <c r="J303" s="84">
        <f t="shared" si="12"/>
        <v>1</v>
      </c>
      <c r="K303" s="146">
        <v>0</v>
      </c>
      <c r="L303" s="170">
        <v>0</v>
      </c>
      <c r="M303" s="60">
        <v>1</v>
      </c>
      <c r="N303" s="19">
        <v>1</v>
      </c>
      <c r="O303" s="205">
        <f t="shared" si="13"/>
        <v>1</v>
      </c>
      <c r="P303" s="173"/>
      <c r="Q303" s="125"/>
      <c r="R303" s="411"/>
      <c r="S303" s="367"/>
      <c r="T303" s="380"/>
    </row>
    <row r="304" spans="1:20" s="310" customFormat="1" ht="12.75" outlineLevel="1">
      <c r="A304" s="479" t="s">
        <v>585</v>
      </c>
      <c r="B304" s="56" t="s">
        <v>27</v>
      </c>
      <c r="C304" s="57" t="s">
        <v>33</v>
      </c>
      <c r="D304" s="481" t="s">
        <v>612</v>
      </c>
      <c r="E304" s="248"/>
      <c r="F304" s="160">
        <v>1</v>
      </c>
      <c r="G304" s="160">
        <v>0</v>
      </c>
      <c r="H304" s="49">
        <v>897867.259580026</v>
      </c>
      <c r="I304" s="101">
        <v>897867.259580026</v>
      </c>
      <c r="J304" s="84">
        <f t="shared" si="12"/>
        <v>1</v>
      </c>
      <c r="K304" s="146">
        <v>0</v>
      </c>
      <c r="L304" s="170">
        <v>0</v>
      </c>
      <c r="M304" s="60">
        <v>1</v>
      </c>
      <c r="N304" s="19">
        <v>1</v>
      </c>
      <c r="O304" s="205">
        <f t="shared" si="13"/>
        <v>1</v>
      </c>
      <c r="P304" s="173"/>
      <c r="Q304" s="125"/>
      <c r="R304" s="411"/>
      <c r="S304" s="367"/>
      <c r="T304" s="380"/>
    </row>
    <row r="305" spans="1:20" s="310" customFormat="1" ht="12.75" outlineLevel="1">
      <c r="A305" s="479" t="s">
        <v>585</v>
      </c>
      <c r="B305" s="56" t="s">
        <v>27</v>
      </c>
      <c r="C305" s="57" t="s">
        <v>33</v>
      </c>
      <c r="D305" s="481" t="s">
        <v>613</v>
      </c>
      <c r="E305" s="248"/>
      <c r="F305" s="160">
        <v>1</v>
      </c>
      <c r="G305" s="160">
        <v>0</v>
      </c>
      <c r="H305" s="49">
        <v>947724.631378668</v>
      </c>
      <c r="I305" s="101">
        <v>947724.631378668</v>
      </c>
      <c r="J305" s="84">
        <f t="shared" si="12"/>
        <v>1</v>
      </c>
      <c r="K305" s="146">
        <v>0</v>
      </c>
      <c r="L305" s="170">
        <v>0</v>
      </c>
      <c r="M305" s="60">
        <v>1</v>
      </c>
      <c r="N305" s="19">
        <v>1</v>
      </c>
      <c r="O305" s="205">
        <f t="shared" si="13"/>
        <v>1</v>
      </c>
      <c r="P305" s="173"/>
      <c r="Q305" s="125"/>
      <c r="R305" s="411"/>
      <c r="S305" s="367"/>
      <c r="T305" s="380"/>
    </row>
    <row r="306" spans="1:20" s="310" customFormat="1" ht="12.75" outlineLevel="1">
      <c r="A306" s="479" t="s">
        <v>585</v>
      </c>
      <c r="B306" s="56" t="s">
        <v>27</v>
      </c>
      <c r="C306" s="57" t="s">
        <v>33</v>
      </c>
      <c r="D306" s="481" t="s">
        <v>614</v>
      </c>
      <c r="E306" s="248"/>
      <c r="F306" s="160">
        <v>1</v>
      </c>
      <c r="G306" s="160">
        <v>0</v>
      </c>
      <c r="H306" s="49">
        <v>851605.193404984</v>
      </c>
      <c r="I306" s="101">
        <v>851605.193404984</v>
      </c>
      <c r="J306" s="84">
        <f t="shared" si="12"/>
        <v>1</v>
      </c>
      <c r="K306" s="146">
        <v>0</v>
      </c>
      <c r="L306" s="170">
        <v>0</v>
      </c>
      <c r="M306" s="60">
        <v>1</v>
      </c>
      <c r="N306" s="19">
        <v>1</v>
      </c>
      <c r="O306" s="205">
        <f t="shared" si="13"/>
        <v>1</v>
      </c>
      <c r="P306" s="173"/>
      <c r="Q306" s="125"/>
      <c r="R306" s="411"/>
      <c r="S306" s="367"/>
      <c r="T306" s="380"/>
    </row>
    <row r="307" spans="1:20" s="310" customFormat="1" ht="12.75" outlineLevel="1">
      <c r="A307" s="479" t="s">
        <v>585</v>
      </c>
      <c r="B307" s="56" t="s">
        <v>27</v>
      </c>
      <c r="C307" s="57" t="s">
        <v>33</v>
      </c>
      <c r="D307" s="481" t="s">
        <v>615</v>
      </c>
      <c r="E307" s="248"/>
      <c r="F307" s="160">
        <v>1</v>
      </c>
      <c r="G307" s="160">
        <v>0</v>
      </c>
      <c r="H307" s="49">
        <v>131944</v>
      </c>
      <c r="I307" s="101">
        <v>131944</v>
      </c>
      <c r="J307" s="84">
        <f t="shared" si="12"/>
        <v>1</v>
      </c>
      <c r="K307" s="146">
        <v>0</v>
      </c>
      <c r="L307" s="170">
        <v>0</v>
      </c>
      <c r="M307" s="60">
        <v>1</v>
      </c>
      <c r="N307" s="19">
        <v>1</v>
      </c>
      <c r="O307" s="205">
        <f t="shared" si="13"/>
        <v>1</v>
      </c>
      <c r="P307" s="173"/>
      <c r="Q307" s="125"/>
      <c r="R307" s="411"/>
      <c r="S307" s="367"/>
      <c r="T307" s="380"/>
    </row>
    <row r="308" spans="1:20" s="310" customFormat="1" ht="12.75" outlineLevel="1">
      <c r="A308" s="479" t="s">
        <v>585</v>
      </c>
      <c r="B308" s="56" t="s">
        <v>27</v>
      </c>
      <c r="C308" s="57" t="s">
        <v>33</v>
      </c>
      <c r="D308" s="481" t="s">
        <v>616</v>
      </c>
      <c r="E308" s="248"/>
      <c r="F308" s="160">
        <v>1</v>
      </c>
      <c r="G308" s="160">
        <v>0</v>
      </c>
      <c r="H308" s="49">
        <v>49291.8532067475</v>
      </c>
      <c r="I308" s="101">
        <v>49291.8532067475</v>
      </c>
      <c r="J308" s="84">
        <f t="shared" si="12"/>
        <v>1</v>
      </c>
      <c r="K308" s="146">
        <v>0</v>
      </c>
      <c r="L308" s="170">
        <v>0</v>
      </c>
      <c r="M308" s="60">
        <v>1</v>
      </c>
      <c r="N308" s="19">
        <v>1</v>
      </c>
      <c r="O308" s="205">
        <f t="shared" si="13"/>
        <v>1</v>
      </c>
      <c r="P308" s="173"/>
      <c r="Q308" s="125"/>
      <c r="R308" s="411"/>
      <c r="S308" s="367"/>
      <c r="T308" s="380"/>
    </row>
    <row r="309" spans="1:20" s="310" customFormat="1" ht="12.75" outlineLevel="1">
      <c r="A309" s="479" t="s">
        <v>328</v>
      </c>
      <c r="B309" s="56" t="s">
        <v>27</v>
      </c>
      <c r="C309" s="57" t="s">
        <v>33</v>
      </c>
      <c r="D309" s="481" t="s">
        <v>617</v>
      </c>
      <c r="E309" s="248"/>
      <c r="F309" s="160">
        <v>1</v>
      </c>
      <c r="G309" s="160">
        <v>0</v>
      </c>
      <c r="H309" s="49">
        <v>490000</v>
      </c>
      <c r="I309" s="101">
        <v>170000</v>
      </c>
      <c r="J309" s="84">
        <f t="shared" si="12"/>
        <v>0.3469387755102041</v>
      </c>
      <c r="K309" s="146">
        <v>0</v>
      </c>
      <c r="L309" s="170">
        <v>0</v>
      </c>
      <c r="M309" s="60">
        <v>0</v>
      </c>
      <c r="N309" s="19">
        <v>1</v>
      </c>
      <c r="O309" s="205">
        <f t="shared" si="13"/>
        <v>0</v>
      </c>
      <c r="P309" s="173"/>
      <c r="Q309" s="125"/>
      <c r="R309" s="411"/>
      <c r="S309" s="367"/>
      <c r="T309" s="380"/>
    </row>
    <row r="310" spans="1:20" s="310" customFormat="1" ht="12.75" outlineLevel="1">
      <c r="A310" s="479" t="s">
        <v>585</v>
      </c>
      <c r="B310" s="56" t="s">
        <v>27</v>
      </c>
      <c r="C310" s="57" t="s">
        <v>34</v>
      </c>
      <c r="D310" s="481" t="s">
        <v>618</v>
      </c>
      <c r="E310" s="248"/>
      <c r="F310" s="160">
        <v>1</v>
      </c>
      <c r="G310" s="160">
        <v>0</v>
      </c>
      <c r="H310" s="49">
        <v>58600</v>
      </c>
      <c r="I310" s="101">
        <v>58600</v>
      </c>
      <c r="J310" s="84">
        <f t="shared" si="12"/>
        <v>1</v>
      </c>
      <c r="K310" s="146">
        <v>0</v>
      </c>
      <c r="L310" s="170">
        <v>0</v>
      </c>
      <c r="M310" s="60">
        <v>0</v>
      </c>
      <c r="N310" s="19">
        <v>0</v>
      </c>
      <c r="O310" s="205">
        <f t="shared" si="13"/>
        <v>0</v>
      </c>
      <c r="P310" s="173"/>
      <c r="Q310" s="125"/>
      <c r="R310" s="411"/>
      <c r="S310" s="367"/>
      <c r="T310" s="380"/>
    </row>
    <row r="311" spans="1:20" s="310" customFormat="1" ht="12.75" outlineLevel="1">
      <c r="A311" s="479" t="s">
        <v>585</v>
      </c>
      <c r="B311" s="56" t="s">
        <v>27</v>
      </c>
      <c r="C311" s="57" t="s">
        <v>34</v>
      </c>
      <c r="D311" s="481" t="s">
        <v>619</v>
      </c>
      <c r="E311" s="248"/>
      <c r="F311" s="160">
        <v>1</v>
      </c>
      <c r="G311" s="160">
        <v>0</v>
      </c>
      <c r="H311" s="49">
        <v>119183</v>
      </c>
      <c r="I311" s="101">
        <v>119183</v>
      </c>
      <c r="J311" s="84">
        <f t="shared" si="12"/>
        <v>1</v>
      </c>
      <c r="K311" s="146">
        <v>0</v>
      </c>
      <c r="L311" s="170">
        <v>0</v>
      </c>
      <c r="M311" s="60">
        <v>0</v>
      </c>
      <c r="N311" s="19">
        <v>0</v>
      </c>
      <c r="O311" s="205">
        <f t="shared" si="13"/>
        <v>0</v>
      </c>
      <c r="P311" s="173"/>
      <c r="Q311" s="125"/>
      <c r="R311" s="411"/>
      <c r="S311" s="367"/>
      <c r="T311" s="380"/>
    </row>
    <row r="312" spans="1:20" s="310" customFormat="1" ht="12.75" outlineLevel="1">
      <c r="A312" s="479" t="s">
        <v>585</v>
      </c>
      <c r="B312" s="56" t="s">
        <v>27</v>
      </c>
      <c r="C312" s="57" t="s">
        <v>34</v>
      </c>
      <c r="D312" s="481" t="s">
        <v>754</v>
      </c>
      <c r="E312" s="248"/>
      <c r="F312" s="160">
        <v>1</v>
      </c>
      <c r="G312" s="160">
        <v>0</v>
      </c>
      <c r="H312" s="49">
        <v>10550</v>
      </c>
      <c r="I312" s="101">
        <v>10550</v>
      </c>
      <c r="J312" s="84">
        <f t="shared" si="12"/>
        <v>1</v>
      </c>
      <c r="K312" s="146">
        <v>0</v>
      </c>
      <c r="L312" s="170">
        <v>0</v>
      </c>
      <c r="M312" s="60">
        <v>0</v>
      </c>
      <c r="N312" s="19">
        <v>0</v>
      </c>
      <c r="O312" s="205">
        <f t="shared" si="13"/>
        <v>0</v>
      </c>
      <c r="P312" s="173"/>
      <c r="Q312" s="125"/>
      <c r="R312" s="411"/>
      <c r="S312" s="367"/>
      <c r="T312" s="380"/>
    </row>
    <row r="313" spans="1:20" s="310" customFormat="1" ht="12.75" outlineLevel="1">
      <c r="A313" s="479" t="s">
        <v>585</v>
      </c>
      <c r="B313" s="56" t="s">
        <v>27</v>
      </c>
      <c r="C313" s="57" t="s">
        <v>34</v>
      </c>
      <c r="D313" s="481" t="s">
        <v>620</v>
      </c>
      <c r="E313" s="248"/>
      <c r="F313" s="160">
        <v>1</v>
      </c>
      <c r="G313" s="160">
        <v>0</v>
      </c>
      <c r="H313" s="49">
        <v>10730</v>
      </c>
      <c r="I313" s="101">
        <v>10730</v>
      </c>
      <c r="J313" s="84">
        <f t="shared" si="12"/>
        <v>1</v>
      </c>
      <c r="K313" s="146">
        <v>0</v>
      </c>
      <c r="L313" s="170">
        <v>0</v>
      </c>
      <c r="M313" s="60">
        <v>0</v>
      </c>
      <c r="N313" s="19">
        <v>0</v>
      </c>
      <c r="O313" s="205">
        <f t="shared" si="13"/>
        <v>0</v>
      </c>
      <c r="P313" s="173"/>
      <c r="Q313" s="125"/>
      <c r="R313" s="411"/>
      <c r="S313" s="367"/>
      <c r="T313" s="380"/>
    </row>
    <row r="314" spans="1:20" s="310" customFormat="1" ht="12.75" outlineLevel="1">
      <c r="A314" s="479" t="s">
        <v>585</v>
      </c>
      <c r="B314" s="56" t="s">
        <v>27</v>
      </c>
      <c r="C314" s="57" t="s">
        <v>34</v>
      </c>
      <c r="D314" s="481" t="s">
        <v>621</v>
      </c>
      <c r="E314" s="248"/>
      <c r="F314" s="160">
        <v>1</v>
      </c>
      <c r="G314" s="160">
        <v>0</v>
      </c>
      <c r="H314" s="49">
        <v>1450</v>
      </c>
      <c r="I314" s="101">
        <v>1450</v>
      </c>
      <c r="J314" s="84">
        <f t="shared" si="12"/>
        <v>1</v>
      </c>
      <c r="K314" s="146">
        <v>0</v>
      </c>
      <c r="L314" s="170">
        <v>0</v>
      </c>
      <c r="M314" s="60">
        <v>0</v>
      </c>
      <c r="N314" s="19">
        <v>0</v>
      </c>
      <c r="O314" s="205">
        <f t="shared" si="13"/>
        <v>0</v>
      </c>
      <c r="P314" s="173"/>
      <c r="Q314" s="125"/>
      <c r="R314" s="411"/>
      <c r="S314" s="367"/>
      <c r="T314" s="380"/>
    </row>
    <row r="315" spans="1:20" s="310" customFormat="1" ht="12.75" outlineLevel="1">
      <c r="A315" s="479" t="s">
        <v>585</v>
      </c>
      <c r="B315" s="56" t="s">
        <v>27</v>
      </c>
      <c r="C315" s="57" t="s">
        <v>34</v>
      </c>
      <c r="D315" s="481" t="s">
        <v>622</v>
      </c>
      <c r="E315" s="248"/>
      <c r="F315" s="160">
        <v>1</v>
      </c>
      <c r="G315" s="160">
        <v>0</v>
      </c>
      <c r="H315" s="49">
        <v>426500</v>
      </c>
      <c r="I315" s="101">
        <v>426500</v>
      </c>
      <c r="J315" s="84">
        <f t="shared" si="12"/>
        <v>1</v>
      </c>
      <c r="K315" s="146">
        <v>0</v>
      </c>
      <c r="L315" s="170">
        <v>0</v>
      </c>
      <c r="M315" s="60">
        <v>0</v>
      </c>
      <c r="N315" s="19">
        <v>0</v>
      </c>
      <c r="O315" s="205">
        <f t="shared" si="13"/>
        <v>0</v>
      </c>
      <c r="P315" s="173"/>
      <c r="Q315" s="125"/>
      <c r="R315" s="411"/>
      <c r="S315" s="367"/>
      <c r="T315" s="380"/>
    </row>
    <row r="316" spans="1:20" s="310" customFormat="1" ht="12.75" outlineLevel="1">
      <c r="A316" s="479" t="s">
        <v>585</v>
      </c>
      <c r="B316" s="56" t="s">
        <v>27</v>
      </c>
      <c r="C316" s="57" t="s">
        <v>34</v>
      </c>
      <c r="D316" s="481" t="s">
        <v>623</v>
      </c>
      <c r="E316" s="248"/>
      <c r="F316" s="160">
        <v>1</v>
      </c>
      <c r="G316" s="160">
        <v>0</v>
      </c>
      <c r="H316" s="49">
        <v>426500</v>
      </c>
      <c r="I316" s="101">
        <v>426500</v>
      </c>
      <c r="J316" s="84">
        <f t="shared" si="12"/>
        <v>1</v>
      </c>
      <c r="K316" s="146">
        <v>0</v>
      </c>
      <c r="L316" s="170">
        <v>0</v>
      </c>
      <c r="M316" s="60">
        <v>0</v>
      </c>
      <c r="N316" s="19">
        <v>0</v>
      </c>
      <c r="O316" s="205">
        <f t="shared" si="13"/>
        <v>0</v>
      </c>
      <c r="P316" s="173"/>
      <c r="Q316" s="125"/>
      <c r="R316" s="411"/>
      <c r="S316" s="367"/>
      <c r="T316" s="380"/>
    </row>
    <row r="317" spans="1:20" s="310" customFormat="1" ht="12.75" outlineLevel="1">
      <c r="A317" s="479" t="s">
        <v>585</v>
      </c>
      <c r="B317" s="56" t="s">
        <v>27</v>
      </c>
      <c r="C317" s="57" t="s">
        <v>34</v>
      </c>
      <c r="D317" s="481" t="s">
        <v>624</v>
      </c>
      <c r="E317" s="248"/>
      <c r="F317" s="160">
        <v>1</v>
      </c>
      <c r="G317" s="160">
        <v>0</v>
      </c>
      <c r="H317" s="49">
        <v>426500</v>
      </c>
      <c r="I317" s="101">
        <v>426500</v>
      </c>
      <c r="J317" s="84">
        <f t="shared" si="12"/>
        <v>1</v>
      </c>
      <c r="K317" s="146">
        <v>0</v>
      </c>
      <c r="L317" s="170">
        <v>0</v>
      </c>
      <c r="M317" s="60">
        <v>0</v>
      </c>
      <c r="N317" s="19">
        <v>0</v>
      </c>
      <c r="O317" s="205">
        <f t="shared" si="13"/>
        <v>0</v>
      </c>
      <c r="P317" s="173"/>
      <c r="Q317" s="125"/>
      <c r="R317" s="411"/>
      <c r="S317" s="367"/>
      <c r="T317" s="380"/>
    </row>
    <row r="318" spans="1:20" s="310" customFormat="1" ht="12.75" outlineLevel="1">
      <c r="A318" s="479" t="s">
        <v>585</v>
      </c>
      <c r="B318" s="56" t="s">
        <v>27</v>
      </c>
      <c r="C318" s="57" t="s">
        <v>34</v>
      </c>
      <c r="D318" s="481" t="s">
        <v>625</v>
      </c>
      <c r="E318" s="248"/>
      <c r="F318" s="160">
        <v>1</v>
      </c>
      <c r="G318" s="160">
        <v>0</v>
      </c>
      <c r="H318" s="49">
        <v>426500</v>
      </c>
      <c r="I318" s="101">
        <v>426500</v>
      </c>
      <c r="J318" s="84">
        <f t="shared" si="12"/>
        <v>1</v>
      </c>
      <c r="K318" s="146">
        <v>0</v>
      </c>
      <c r="L318" s="170">
        <v>0</v>
      </c>
      <c r="M318" s="60">
        <v>0</v>
      </c>
      <c r="N318" s="19">
        <v>0</v>
      </c>
      <c r="O318" s="205">
        <f t="shared" si="13"/>
        <v>0</v>
      </c>
      <c r="P318" s="173"/>
      <c r="Q318" s="125"/>
      <c r="R318" s="411"/>
      <c r="S318" s="367"/>
      <c r="T318" s="380"/>
    </row>
    <row r="319" spans="1:20" s="310" customFormat="1" ht="12.75" outlineLevel="1">
      <c r="A319" s="479" t="s">
        <v>585</v>
      </c>
      <c r="B319" s="56" t="s">
        <v>27</v>
      </c>
      <c r="C319" s="57" t="s">
        <v>34</v>
      </c>
      <c r="D319" s="481" t="s">
        <v>626</v>
      </c>
      <c r="E319" s="248"/>
      <c r="F319" s="160">
        <v>1</v>
      </c>
      <c r="G319" s="160">
        <v>0</v>
      </c>
      <c r="H319" s="49">
        <v>21876</v>
      </c>
      <c r="I319" s="101">
        <v>21876</v>
      </c>
      <c r="J319" s="84">
        <f t="shared" si="12"/>
        <v>1</v>
      </c>
      <c r="K319" s="146">
        <v>0</v>
      </c>
      <c r="L319" s="170">
        <v>0</v>
      </c>
      <c r="M319" s="60">
        <v>0</v>
      </c>
      <c r="N319" s="19">
        <v>0</v>
      </c>
      <c r="O319" s="205">
        <f t="shared" si="13"/>
        <v>0</v>
      </c>
      <c r="P319" s="173"/>
      <c r="Q319" s="125"/>
      <c r="R319" s="411"/>
      <c r="S319" s="367"/>
      <c r="T319" s="380"/>
    </row>
    <row r="320" spans="1:20" s="310" customFormat="1" ht="12.75" outlineLevel="1">
      <c r="A320" s="479" t="s">
        <v>585</v>
      </c>
      <c r="B320" s="56" t="s">
        <v>27</v>
      </c>
      <c r="C320" s="57" t="s">
        <v>34</v>
      </c>
      <c r="D320" s="481" t="s">
        <v>627</v>
      </c>
      <c r="E320" s="248"/>
      <c r="F320" s="160">
        <v>1</v>
      </c>
      <c r="G320" s="160">
        <v>0</v>
      </c>
      <c r="H320" s="49">
        <v>56000</v>
      </c>
      <c r="I320" s="101">
        <v>56000</v>
      </c>
      <c r="J320" s="84">
        <f t="shared" si="12"/>
        <v>1</v>
      </c>
      <c r="K320" s="146">
        <v>0</v>
      </c>
      <c r="L320" s="170">
        <v>0</v>
      </c>
      <c r="M320" s="60">
        <v>0</v>
      </c>
      <c r="N320" s="19">
        <v>0</v>
      </c>
      <c r="O320" s="205">
        <f t="shared" si="13"/>
        <v>0</v>
      </c>
      <c r="P320" s="173"/>
      <c r="Q320" s="125"/>
      <c r="R320" s="411"/>
      <c r="S320" s="367"/>
      <c r="T320" s="380"/>
    </row>
    <row r="321" spans="1:20" s="310" customFormat="1" ht="12.75" outlineLevel="1">
      <c r="A321" s="479" t="s">
        <v>585</v>
      </c>
      <c r="B321" s="56" t="s">
        <v>27</v>
      </c>
      <c r="C321" s="57" t="s">
        <v>34</v>
      </c>
      <c r="D321" s="481" t="s">
        <v>628</v>
      </c>
      <c r="E321" s="248"/>
      <c r="F321" s="160">
        <v>1</v>
      </c>
      <c r="G321" s="160">
        <v>0</v>
      </c>
      <c r="H321" s="49">
        <v>12230</v>
      </c>
      <c r="I321" s="101">
        <v>12230</v>
      </c>
      <c r="J321" s="84">
        <f t="shared" si="12"/>
        <v>1</v>
      </c>
      <c r="K321" s="146">
        <v>0</v>
      </c>
      <c r="L321" s="170">
        <v>0</v>
      </c>
      <c r="M321" s="60">
        <v>0</v>
      </c>
      <c r="N321" s="19">
        <v>0</v>
      </c>
      <c r="O321" s="205">
        <f t="shared" si="13"/>
        <v>0</v>
      </c>
      <c r="P321" s="173"/>
      <c r="Q321" s="125"/>
      <c r="R321" s="411"/>
      <c r="S321" s="367"/>
      <c r="T321" s="380"/>
    </row>
    <row r="322" spans="1:20" s="310" customFormat="1" ht="12.75" outlineLevel="1">
      <c r="A322" s="479" t="s">
        <v>585</v>
      </c>
      <c r="B322" s="56" t="s">
        <v>27</v>
      </c>
      <c r="C322" s="57" t="s">
        <v>34</v>
      </c>
      <c r="D322" s="481" t="s">
        <v>629</v>
      </c>
      <c r="E322" s="248"/>
      <c r="F322" s="160">
        <v>1</v>
      </c>
      <c r="G322" s="160">
        <v>0</v>
      </c>
      <c r="H322" s="49">
        <v>426500</v>
      </c>
      <c r="I322" s="101">
        <v>426500</v>
      </c>
      <c r="J322" s="84">
        <f t="shared" si="12"/>
        <v>1</v>
      </c>
      <c r="K322" s="146">
        <v>0</v>
      </c>
      <c r="L322" s="170">
        <v>0</v>
      </c>
      <c r="M322" s="60">
        <v>0</v>
      </c>
      <c r="N322" s="19">
        <v>0</v>
      </c>
      <c r="O322" s="205">
        <f t="shared" si="13"/>
        <v>0</v>
      </c>
      <c r="P322" s="173"/>
      <c r="Q322" s="125"/>
      <c r="R322" s="411"/>
      <c r="S322" s="367"/>
      <c r="T322" s="380"/>
    </row>
    <row r="323" spans="1:20" s="310" customFormat="1" ht="12.75" outlineLevel="1">
      <c r="A323" s="479" t="s">
        <v>585</v>
      </c>
      <c r="B323" s="56" t="s">
        <v>27</v>
      </c>
      <c r="C323" s="57" t="s">
        <v>34</v>
      </c>
      <c r="D323" s="481" t="s">
        <v>630</v>
      </c>
      <c r="E323" s="248"/>
      <c r="F323" s="160">
        <v>1</v>
      </c>
      <c r="G323" s="160">
        <v>0</v>
      </c>
      <c r="H323" s="49">
        <v>8723</v>
      </c>
      <c r="I323" s="101">
        <v>8723</v>
      </c>
      <c r="J323" s="84">
        <f aca="true" t="shared" si="14" ref="J323:J352">IF(H323&gt;0,I323/H323,0)</f>
        <v>1</v>
      </c>
      <c r="K323" s="146">
        <v>0</v>
      </c>
      <c r="L323" s="170">
        <v>0</v>
      </c>
      <c r="M323" s="60">
        <v>0</v>
      </c>
      <c r="N323" s="19">
        <v>0</v>
      </c>
      <c r="O323" s="205">
        <f aca="true" t="shared" si="15" ref="O323:O352">IF(AND(M323=1,N323=1),1,0)</f>
        <v>0</v>
      </c>
      <c r="P323" s="173"/>
      <c r="Q323" s="125"/>
      <c r="R323" s="411"/>
      <c r="S323" s="367"/>
      <c r="T323" s="380"/>
    </row>
    <row r="324" spans="1:20" s="310" customFormat="1" ht="12.75" outlineLevel="1">
      <c r="A324" s="479" t="s">
        <v>585</v>
      </c>
      <c r="B324" s="56" t="s">
        <v>27</v>
      </c>
      <c r="C324" s="57" t="s">
        <v>34</v>
      </c>
      <c r="D324" s="481" t="s">
        <v>631</v>
      </c>
      <c r="E324" s="248"/>
      <c r="F324" s="160">
        <v>1</v>
      </c>
      <c r="G324" s="160">
        <v>0</v>
      </c>
      <c r="H324" s="49">
        <v>5630</v>
      </c>
      <c r="I324" s="101">
        <v>5630</v>
      </c>
      <c r="J324" s="84">
        <f t="shared" si="14"/>
        <v>1</v>
      </c>
      <c r="K324" s="146">
        <v>0</v>
      </c>
      <c r="L324" s="170">
        <v>0</v>
      </c>
      <c r="M324" s="60">
        <v>0</v>
      </c>
      <c r="N324" s="19">
        <v>0</v>
      </c>
      <c r="O324" s="205">
        <f t="shared" si="15"/>
        <v>0</v>
      </c>
      <c r="P324" s="173"/>
      <c r="Q324" s="125"/>
      <c r="R324" s="411"/>
      <c r="S324" s="367"/>
      <c r="T324" s="380"/>
    </row>
    <row r="325" spans="1:20" s="310" customFormat="1" ht="12.75" outlineLevel="1">
      <c r="A325" s="479" t="s">
        <v>585</v>
      </c>
      <c r="B325" s="56" t="s">
        <v>27</v>
      </c>
      <c r="C325" s="57" t="s">
        <v>34</v>
      </c>
      <c r="D325" s="481" t="s">
        <v>632</v>
      </c>
      <c r="E325" s="248"/>
      <c r="F325" s="160">
        <v>1</v>
      </c>
      <c r="G325" s="160">
        <v>0</v>
      </c>
      <c r="H325" s="49">
        <v>163234</v>
      </c>
      <c r="I325" s="101">
        <v>163234</v>
      </c>
      <c r="J325" s="84">
        <f t="shared" si="14"/>
        <v>1</v>
      </c>
      <c r="K325" s="146">
        <v>0</v>
      </c>
      <c r="L325" s="170">
        <v>0</v>
      </c>
      <c r="M325" s="60">
        <v>0</v>
      </c>
      <c r="N325" s="19">
        <v>0</v>
      </c>
      <c r="O325" s="205">
        <f t="shared" si="15"/>
        <v>0</v>
      </c>
      <c r="P325" s="173"/>
      <c r="Q325" s="125"/>
      <c r="R325" s="411"/>
      <c r="S325" s="367"/>
      <c r="T325" s="380"/>
    </row>
    <row r="326" spans="1:20" s="310" customFormat="1" ht="12.75" outlineLevel="1">
      <c r="A326" s="479" t="s">
        <v>12</v>
      </c>
      <c r="B326" s="56" t="s">
        <v>27</v>
      </c>
      <c r="C326" s="57" t="s">
        <v>35</v>
      </c>
      <c r="D326" s="481" t="s">
        <v>633</v>
      </c>
      <c r="E326" s="248"/>
      <c r="F326" s="160">
        <v>1</v>
      </c>
      <c r="G326" s="160">
        <v>0</v>
      </c>
      <c r="H326" s="49">
        <v>131944</v>
      </c>
      <c r="I326" s="101">
        <v>131944</v>
      </c>
      <c r="J326" s="84">
        <f t="shared" si="14"/>
        <v>1</v>
      </c>
      <c r="K326" s="146">
        <v>0</v>
      </c>
      <c r="L326" s="170">
        <v>0</v>
      </c>
      <c r="M326" s="60">
        <v>0</v>
      </c>
      <c r="N326" s="19">
        <v>0</v>
      </c>
      <c r="O326" s="205">
        <f t="shared" si="15"/>
        <v>0</v>
      </c>
      <c r="P326" s="173"/>
      <c r="Q326" s="125"/>
      <c r="R326" s="411"/>
      <c r="S326" s="367"/>
      <c r="T326" s="380"/>
    </row>
    <row r="327" spans="1:20" s="310" customFormat="1" ht="12.75" outlineLevel="1">
      <c r="A327" s="479" t="s">
        <v>11</v>
      </c>
      <c r="B327" s="56" t="s">
        <v>27</v>
      </c>
      <c r="C327" s="57" t="s">
        <v>35</v>
      </c>
      <c r="D327" s="481" t="s">
        <v>634</v>
      </c>
      <c r="E327" s="248"/>
      <c r="F327" s="160">
        <v>1</v>
      </c>
      <c r="G327" s="160">
        <v>0</v>
      </c>
      <c r="H327" s="49">
        <v>131944</v>
      </c>
      <c r="I327" s="101">
        <v>131944</v>
      </c>
      <c r="J327" s="84">
        <f t="shared" si="14"/>
        <v>1</v>
      </c>
      <c r="K327" s="146">
        <v>0</v>
      </c>
      <c r="L327" s="170">
        <v>1</v>
      </c>
      <c r="M327" s="60">
        <v>1</v>
      </c>
      <c r="N327" s="19">
        <v>1</v>
      </c>
      <c r="O327" s="205">
        <f t="shared" si="15"/>
        <v>1</v>
      </c>
      <c r="P327" s="173"/>
      <c r="Q327" s="125"/>
      <c r="R327" s="411"/>
      <c r="S327" s="367"/>
      <c r="T327" s="380"/>
    </row>
    <row r="328" spans="1:20" s="310" customFormat="1" ht="12.75" outlineLevel="1">
      <c r="A328" s="479" t="s">
        <v>11</v>
      </c>
      <c r="B328" s="56" t="s">
        <v>27</v>
      </c>
      <c r="C328" s="57" t="s">
        <v>35</v>
      </c>
      <c r="D328" s="481" t="s">
        <v>635</v>
      </c>
      <c r="E328" s="248"/>
      <c r="F328" s="160">
        <v>1</v>
      </c>
      <c r="G328" s="160">
        <v>0</v>
      </c>
      <c r="H328" s="49">
        <v>131944</v>
      </c>
      <c r="I328" s="101">
        <v>131944</v>
      </c>
      <c r="J328" s="84">
        <f t="shared" si="14"/>
        <v>1</v>
      </c>
      <c r="K328" s="146">
        <v>0</v>
      </c>
      <c r="L328" s="170">
        <v>1</v>
      </c>
      <c r="M328" s="60">
        <v>1</v>
      </c>
      <c r="N328" s="19">
        <v>1</v>
      </c>
      <c r="O328" s="205">
        <f t="shared" si="15"/>
        <v>1</v>
      </c>
      <c r="P328" s="173"/>
      <c r="Q328" s="125"/>
      <c r="R328" s="411"/>
      <c r="S328" s="367"/>
      <c r="T328" s="380"/>
    </row>
    <row r="329" spans="1:20" s="310" customFormat="1" ht="12.75" outlineLevel="1">
      <c r="A329" s="479" t="s">
        <v>11</v>
      </c>
      <c r="B329" s="56" t="s">
        <v>27</v>
      </c>
      <c r="C329" s="57" t="s">
        <v>35</v>
      </c>
      <c r="D329" s="481" t="s">
        <v>636</v>
      </c>
      <c r="E329" s="248"/>
      <c r="F329" s="160">
        <v>1</v>
      </c>
      <c r="G329" s="160">
        <v>0</v>
      </c>
      <c r="H329" s="49">
        <v>131944</v>
      </c>
      <c r="I329" s="101">
        <v>131944</v>
      </c>
      <c r="J329" s="84">
        <f t="shared" si="14"/>
        <v>1</v>
      </c>
      <c r="K329" s="146">
        <v>0</v>
      </c>
      <c r="L329" s="170">
        <v>1</v>
      </c>
      <c r="M329" s="60">
        <v>1</v>
      </c>
      <c r="N329" s="19">
        <v>1</v>
      </c>
      <c r="O329" s="205">
        <f t="shared" si="15"/>
        <v>1</v>
      </c>
      <c r="P329" s="173"/>
      <c r="Q329" s="125"/>
      <c r="R329" s="411"/>
      <c r="S329" s="367"/>
      <c r="T329" s="380"/>
    </row>
    <row r="330" spans="1:20" s="310" customFormat="1" ht="12.75" outlineLevel="1">
      <c r="A330" s="479" t="s">
        <v>11</v>
      </c>
      <c r="B330" s="56" t="s">
        <v>27</v>
      </c>
      <c r="C330" s="57" t="s">
        <v>35</v>
      </c>
      <c r="D330" s="481" t="s">
        <v>637</v>
      </c>
      <c r="E330" s="248"/>
      <c r="F330" s="160">
        <v>1</v>
      </c>
      <c r="G330" s="160">
        <v>0</v>
      </c>
      <c r="H330" s="49">
        <v>131944</v>
      </c>
      <c r="I330" s="101">
        <v>131944</v>
      </c>
      <c r="J330" s="84">
        <f t="shared" si="14"/>
        <v>1</v>
      </c>
      <c r="K330" s="146">
        <v>0</v>
      </c>
      <c r="L330" s="170">
        <v>1</v>
      </c>
      <c r="M330" s="60">
        <v>1</v>
      </c>
      <c r="N330" s="19">
        <v>1</v>
      </c>
      <c r="O330" s="205">
        <f t="shared" si="15"/>
        <v>1</v>
      </c>
      <c r="P330" s="173"/>
      <c r="Q330" s="125"/>
      <c r="R330" s="411"/>
      <c r="S330" s="367"/>
      <c r="T330" s="380"/>
    </row>
    <row r="331" spans="1:20" s="310" customFormat="1" ht="12.75" outlineLevel="1">
      <c r="A331" s="479" t="s">
        <v>11</v>
      </c>
      <c r="B331" s="56" t="s">
        <v>27</v>
      </c>
      <c r="C331" s="57" t="s">
        <v>35</v>
      </c>
      <c r="D331" s="481" t="s">
        <v>638</v>
      </c>
      <c r="E331" s="248"/>
      <c r="F331" s="160">
        <v>1</v>
      </c>
      <c r="G331" s="160">
        <v>0</v>
      </c>
      <c r="H331" s="49">
        <v>131944</v>
      </c>
      <c r="I331" s="101">
        <v>131944</v>
      </c>
      <c r="J331" s="84">
        <f t="shared" si="14"/>
        <v>1</v>
      </c>
      <c r="K331" s="146">
        <v>0</v>
      </c>
      <c r="L331" s="170">
        <v>1</v>
      </c>
      <c r="M331" s="60">
        <v>1</v>
      </c>
      <c r="N331" s="19">
        <v>1</v>
      </c>
      <c r="O331" s="205">
        <f t="shared" si="15"/>
        <v>1</v>
      </c>
      <c r="P331" s="173"/>
      <c r="Q331" s="125"/>
      <c r="R331" s="411"/>
      <c r="S331" s="367"/>
      <c r="T331" s="380"/>
    </row>
    <row r="332" spans="1:20" s="310" customFormat="1" ht="12.75" outlineLevel="1">
      <c r="A332" s="479" t="s">
        <v>11</v>
      </c>
      <c r="B332" s="56" t="s">
        <v>27</v>
      </c>
      <c r="C332" s="57" t="s">
        <v>35</v>
      </c>
      <c r="D332" s="481" t="s">
        <v>639</v>
      </c>
      <c r="E332" s="248"/>
      <c r="F332" s="160">
        <v>1</v>
      </c>
      <c r="G332" s="160">
        <v>0</v>
      </c>
      <c r="H332" s="49">
        <v>131944</v>
      </c>
      <c r="I332" s="101">
        <v>131944</v>
      </c>
      <c r="J332" s="84">
        <f t="shared" si="14"/>
        <v>1</v>
      </c>
      <c r="K332" s="146">
        <v>0</v>
      </c>
      <c r="L332" s="170">
        <v>1</v>
      </c>
      <c r="M332" s="60">
        <v>1</v>
      </c>
      <c r="N332" s="19">
        <v>1</v>
      </c>
      <c r="O332" s="205">
        <f t="shared" si="15"/>
        <v>1</v>
      </c>
      <c r="P332" s="173"/>
      <c r="Q332" s="125"/>
      <c r="R332" s="411"/>
      <c r="S332" s="367"/>
      <c r="T332" s="380"/>
    </row>
    <row r="333" spans="1:20" s="310" customFormat="1" ht="12.75" outlineLevel="1">
      <c r="A333" s="479" t="s">
        <v>585</v>
      </c>
      <c r="B333" s="56" t="s">
        <v>27</v>
      </c>
      <c r="C333" s="57" t="s">
        <v>35</v>
      </c>
      <c r="D333" s="481" t="s">
        <v>640</v>
      </c>
      <c r="E333" s="248"/>
      <c r="F333" s="160">
        <v>0</v>
      </c>
      <c r="G333" s="160">
        <v>0</v>
      </c>
      <c r="H333" s="49">
        <v>131944</v>
      </c>
      <c r="I333" s="101">
        <v>131944</v>
      </c>
      <c r="J333" s="84">
        <f t="shared" si="14"/>
        <v>1</v>
      </c>
      <c r="K333" s="146">
        <v>0</v>
      </c>
      <c r="L333" s="170">
        <v>0</v>
      </c>
      <c r="M333" s="60">
        <v>0</v>
      </c>
      <c r="N333" s="19">
        <v>0</v>
      </c>
      <c r="O333" s="205">
        <f t="shared" si="15"/>
        <v>0</v>
      </c>
      <c r="P333" s="173"/>
      <c r="Q333" s="125"/>
      <c r="R333" s="411"/>
      <c r="S333" s="367"/>
      <c r="T333" s="380"/>
    </row>
    <row r="334" spans="1:20" s="310" customFormat="1" ht="12.75" outlineLevel="1">
      <c r="A334" s="479" t="s">
        <v>444</v>
      </c>
      <c r="B334" s="56" t="s">
        <v>27</v>
      </c>
      <c r="C334" s="57" t="s">
        <v>36</v>
      </c>
      <c r="D334" s="481" t="s">
        <v>641</v>
      </c>
      <c r="E334" s="248"/>
      <c r="F334" s="160">
        <v>1</v>
      </c>
      <c r="G334" s="160">
        <v>0</v>
      </c>
      <c r="H334" s="49">
        <v>131944</v>
      </c>
      <c r="I334" s="101">
        <v>131944</v>
      </c>
      <c r="J334" s="84">
        <f t="shared" si="14"/>
        <v>1</v>
      </c>
      <c r="K334" s="146"/>
      <c r="L334" s="170">
        <v>1</v>
      </c>
      <c r="M334" s="60">
        <v>1</v>
      </c>
      <c r="N334" s="19">
        <v>1</v>
      </c>
      <c r="O334" s="205">
        <f t="shared" si="15"/>
        <v>1</v>
      </c>
      <c r="P334" s="173"/>
      <c r="Q334" s="125"/>
      <c r="R334" s="411"/>
      <c r="S334" s="367"/>
      <c r="T334" s="380"/>
    </row>
    <row r="335" spans="1:20" s="310" customFormat="1" ht="12.75" outlineLevel="1">
      <c r="A335" s="479" t="s">
        <v>456</v>
      </c>
      <c r="B335" s="56" t="s">
        <v>27</v>
      </c>
      <c r="C335" s="57" t="s">
        <v>36</v>
      </c>
      <c r="D335" s="481" t="s">
        <v>642</v>
      </c>
      <c r="E335" s="248"/>
      <c r="F335" s="160">
        <v>0</v>
      </c>
      <c r="G335" s="160">
        <v>0</v>
      </c>
      <c r="H335" s="49">
        <v>131944</v>
      </c>
      <c r="I335" s="101">
        <v>131944</v>
      </c>
      <c r="J335" s="84">
        <f t="shared" si="14"/>
        <v>1</v>
      </c>
      <c r="K335" s="146">
        <v>0</v>
      </c>
      <c r="L335" s="170">
        <v>0</v>
      </c>
      <c r="M335" s="60">
        <v>1</v>
      </c>
      <c r="N335" s="19">
        <v>0</v>
      </c>
      <c r="O335" s="205">
        <f t="shared" si="15"/>
        <v>0</v>
      </c>
      <c r="P335" s="173"/>
      <c r="Q335" s="125"/>
      <c r="R335" s="411"/>
      <c r="S335" s="367"/>
      <c r="T335" s="380"/>
    </row>
    <row r="336" spans="1:20" s="310" customFormat="1" ht="12.75" outlineLevel="1">
      <c r="A336" s="479" t="s">
        <v>456</v>
      </c>
      <c r="B336" s="56" t="s">
        <v>27</v>
      </c>
      <c r="C336" s="57" t="s">
        <v>36</v>
      </c>
      <c r="D336" s="481" t="s">
        <v>643</v>
      </c>
      <c r="E336" s="248"/>
      <c r="F336" s="160">
        <v>0</v>
      </c>
      <c r="G336" s="160">
        <v>0</v>
      </c>
      <c r="H336" s="49">
        <v>131944</v>
      </c>
      <c r="I336" s="101">
        <v>131944</v>
      </c>
      <c r="J336" s="84">
        <f t="shared" si="14"/>
        <v>1</v>
      </c>
      <c r="K336" s="146">
        <v>0</v>
      </c>
      <c r="L336" s="170">
        <v>0</v>
      </c>
      <c r="M336" s="60">
        <v>1</v>
      </c>
      <c r="N336" s="19">
        <v>0</v>
      </c>
      <c r="O336" s="205">
        <f t="shared" si="15"/>
        <v>0</v>
      </c>
      <c r="P336" s="173"/>
      <c r="Q336" s="125"/>
      <c r="R336" s="411"/>
      <c r="S336" s="367"/>
      <c r="T336" s="380"/>
    </row>
    <row r="337" spans="1:20" s="310" customFormat="1" ht="12.75" outlineLevel="1">
      <c r="A337" s="479" t="s">
        <v>456</v>
      </c>
      <c r="B337" s="56" t="s">
        <v>27</v>
      </c>
      <c r="C337" s="57" t="s">
        <v>36</v>
      </c>
      <c r="D337" s="481" t="s">
        <v>644</v>
      </c>
      <c r="E337" s="248"/>
      <c r="F337" s="160">
        <v>0</v>
      </c>
      <c r="G337" s="160">
        <v>0</v>
      </c>
      <c r="H337" s="49">
        <v>131944</v>
      </c>
      <c r="I337" s="101">
        <v>131944</v>
      </c>
      <c r="J337" s="84">
        <f t="shared" si="14"/>
        <v>1</v>
      </c>
      <c r="K337" s="146">
        <v>0</v>
      </c>
      <c r="L337" s="170">
        <v>0</v>
      </c>
      <c r="M337" s="60">
        <v>1</v>
      </c>
      <c r="N337" s="19">
        <v>0</v>
      </c>
      <c r="O337" s="205">
        <f t="shared" si="15"/>
        <v>0</v>
      </c>
      <c r="P337" s="173"/>
      <c r="Q337" s="125"/>
      <c r="R337" s="411"/>
      <c r="S337" s="367"/>
      <c r="T337" s="380"/>
    </row>
    <row r="338" spans="1:20" s="310" customFormat="1" ht="12.75" outlineLevel="1">
      <c r="A338" s="479" t="s">
        <v>456</v>
      </c>
      <c r="B338" s="56" t="s">
        <v>27</v>
      </c>
      <c r="C338" s="57" t="s">
        <v>36</v>
      </c>
      <c r="D338" s="481" t="s">
        <v>645</v>
      </c>
      <c r="E338" s="248"/>
      <c r="F338" s="160">
        <v>0</v>
      </c>
      <c r="G338" s="160">
        <v>0</v>
      </c>
      <c r="H338" s="49">
        <v>131944</v>
      </c>
      <c r="I338" s="101">
        <v>131944</v>
      </c>
      <c r="J338" s="84">
        <f t="shared" si="14"/>
        <v>1</v>
      </c>
      <c r="K338" s="146">
        <v>0</v>
      </c>
      <c r="L338" s="170">
        <v>0</v>
      </c>
      <c r="M338" s="60">
        <v>1</v>
      </c>
      <c r="N338" s="19">
        <v>0</v>
      </c>
      <c r="O338" s="205">
        <f t="shared" si="15"/>
        <v>0</v>
      </c>
      <c r="P338" s="173"/>
      <c r="Q338" s="125"/>
      <c r="R338" s="411"/>
      <c r="S338" s="367"/>
      <c r="T338" s="380"/>
    </row>
    <row r="339" spans="1:20" s="310" customFormat="1" ht="12.75" outlineLevel="1">
      <c r="A339" s="479" t="s">
        <v>646</v>
      </c>
      <c r="B339" s="56" t="s">
        <v>27</v>
      </c>
      <c r="C339" s="57" t="s">
        <v>36</v>
      </c>
      <c r="D339" s="481" t="s">
        <v>647</v>
      </c>
      <c r="E339" s="248"/>
      <c r="F339" s="160">
        <v>0</v>
      </c>
      <c r="G339" s="160">
        <v>0</v>
      </c>
      <c r="H339" s="49">
        <v>131944</v>
      </c>
      <c r="I339" s="101">
        <v>131944</v>
      </c>
      <c r="J339" s="84">
        <f t="shared" si="14"/>
        <v>1</v>
      </c>
      <c r="K339" s="146">
        <v>0</v>
      </c>
      <c r="L339" s="170">
        <v>0</v>
      </c>
      <c r="M339" s="60">
        <v>1</v>
      </c>
      <c r="N339" s="19">
        <v>1</v>
      </c>
      <c r="O339" s="205">
        <f t="shared" si="15"/>
        <v>1</v>
      </c>
      <c r="P339" s="173"/>
      <c r="Q339" s="125"/>
      <c r="R339" s="411"/>
      <c r="S339" s="367"/>
      <c r="T339" s="380"/>
    </row>
    <row r="340" spans="1:20" s="310" customFormat="1" ht="12.75" outlineLevel="1">
      <c r="A340" s="479" t="s">
        <v>444</v>
      </c>
      <c r="B340" s="56" t="s">
        <v>27</v>
      </c>
      <c r="C340" s="57" t="s">
        <v>36</v>
      </c>
      <c r="D340" s="481" t="s">
        <v>648</v>
      </c>
      <c r="E340" s="248"/>
      <c r="F340" s="160">
        <v>0</v>
      </c>
      <c r="G340" s="160">
        <v>0</v>
      </c>
      <c r="H340" s="49">
        <v>131944</v>
      </c>
      <c r="I340" s="101">
        <v>131944</v>
      </c>
      <c r="J340" s="84">
        <f t="shared" si="14"/>
        <v>1</v>
      </c>
      <c r="K340" s="146"/>
      <c r="L340" s="170">
        <v>1</v>
      </c>
      <c r="M340" s="60">
        <v>1</v>
      </c>
      <c r="N340" s="19">
        <v>1</v>
      </c>
      <c r="O340" s="205">
        <f t="shared" si="15"/>
        <v>1</v>
      </c>
      <c r="P340" s="173"/>
      <c r="Q340" s="125"/>
      <c r="R340" s="411"/>
      <c r="S340" s="367"/>
      <c r="T340" s="380"/>
    </row>
    <row r="341" spans="1:20" s="310" customFormat="1" ht="12.75" outlineLevel="1">
      <c r="A341" s="479" t="s">
        <v>646</v>
      </c>
      <c r="B341" s="56" t="s">
        <v>27</v>
      </c>
      <c r="C341" s="57" t="s">
        <v>36</v>
      </c>
      <c r="D341" s="481" t="s">
        <v>649</v>
      </c>
      <c r="E341" s="248"/>
      <c r="F341" s="160">
        <v>0</v>
      </c>
      <c r="G341" s="160">
        <v>0</v>
      </c>
      <c r="H341" s="49">
        <v>131944</v>
      </c>
      <c r="I341" s="101">
        <v>131944</v>
      </c>
      <c r="J341" s="84">
        <f t="shared" si="14"/>
        <v>1</v>
      </c>
      <c r="K341" s="146">
        <v>0</v>
      </c>
      <c r="L341" s="170">
        <v>0</v>
      </c>
      <c r="M341" s="60">
        <v>1</v>
      </c>
      <c r="N341" s="19">
        <v>1</v>
      </c>
      <c r="O341" s="205">
        <f t="shared" si="15"/>
        <v>1</v>
      </c>
      <c r="P341" s="173"/>
      <c r="Q341" s="125"/>
      <c r="R341" s="411"/>
      <c r="S341" s="367"/>
      <c r="T341" s="380"/>
    </row>
    <row r="342" spans="1:20" s="310" customFormat="1" ht="12.75" outlineLevel="1">
      <c r="A342" s="479" t="s">
        <v>444</v>
      </c>
      <c r="B342" s="56" t="s">
        <v>27</v>
      </c>
      <c r="C342" s="57" t="s">
        <v>36</v>
      </c>
      <c r="D342" s="481" t="s">
        <v>650</v>
      </c>
      <c r="E342" s="248"/>
      <c r="F342" s="160">
        <v>0</v>
      </c>
      <c r="G342" s="160">
        <v>0</v>
      </c>
      <c r="H342" s="49">
        <v>131944</v>
      </c>
      <c r="I342" s="101">
        <v>131944</v>
      </c>
      <c r="J342" s="84">
        <f t="shared" si="14"/>
        <v>1</v>
      </c>
      <c r="K342" s="146">
        <v>0</v>
      </c>
      <c r="L342" s="170">
        <v>0</v>
      </c>
      <c r="M342" s="60">
        <v>0</v>
      </c>
      <c r="N342" s="19">
        <v>0</v>
      </c>
      <c r="O342" s="205">
        <f t="shared" si="15"/>
        <v>0</v>
      </c>
      <c r="P342" s="173"/>
      <c r="Q342" s="125"/>
      <c r="R342" s="411"/>
      <c r="S342" s="367"/>
      <c r="T342" s="380"/>
    </row>
    <row r="343" spans="1:20" s="310" customFormat="1" ht="12.75" outlineLevel="1">
      <c r="A343" s="479" t="s">
        <v>444</v>
      </c>
      <c r="B343" s="56" t="s">
        <v>27</v>
      </c>
      <c r="C343" s="57" t="s">
        <v>36</v>
      </c>
      <c r="D343" s="481" t="s">
        <v>651</v>
      </c>
      <c r="E343" s="248"/>
      <c r="F343" s="160">
        <v>0</v>
      </c>
      <c r="G343" s="160">
        <v>0</v>
      </c>
      <c r="H343" s="49">
        <v>131944</v>
      </c>
      <c r="I343" s="101">
        <v>131944</v>
      </c>
      <c r="J343" s="84">
        <f t="shared" si="14"/>
        <v>1</v>
      </c>
      <c r="K343" s="146">
        <v>0</v>
      </c>
      <c r="L343" s="170">
        <v>0</v>
      </c>
      <c r="M343" s="60">
        <v>0</v>
      </c>
      <c r="N343" s="19">
        <v>0</v>
      </c>
      <c r="O343" s="205">
        <f t="shared" si="15"/>
        <v>0</v>
      </c>
      <c r="P343" s="173"/>
      <c r="Q343" s="125"/>
      <c r="R343" s="411"/>
      <c r="S343" s="367"/>
      <c r="T343" s="380"/>
    </row>
    <row r="344" spans="1:20" s="310" customFormat="1" ht="12.75" outlineLevel="1">
      <c r="A344" s="479" t="s">
        <v>444</v>
      </c>
      <c r="B344" s="56" t="s">
        <v>27</v>
      </c>
      <c r="C344" s="57" t="s">
        <v>37</v>
      </c>
      <c r="D344" s="481" t="s">
        <v>652</v>
      </c>
      <c r="E344" s="248"/>
      <c r="F344" s="160">
        <v>0</v>
      </c>
      <c r="G344" s="160">
        <v>0</v>
      </c>
      <c r="H344" s="49">
        <v>131944</v>
      </c>
      <c r="I344" s="101">
        <v>131944</v>
      </c>
      <c r="J344" s="84">
        <f t="shared" si="14"/>
        <v>1</v>
      </c>
      <c r="K344" s="146">
        <v>0</v>
      </c>
      <c r="L344" s="170">
        <v>0</v>
      </c>
      <c r="M344" s="60">
        <v>0</v>
      </c>
      <c r="N344" s="19">
        <v>0</v>
      </c>
      <c r="O344" s="205">
        <f t="shared" si="15"/>
        <v>0</v>
      </c>
      <c r="P344" s="173"/>
      <c r="Q344" s="125"/>
      <c r="R344" s="411"/>
      <c r="S344" s="367"/>
      <c r="T344" s="380"/>
    </row>
    <row r="345" spans="1:20" s="310" customFormat="1" ht="12.75" outlineLevel="1">
      <c r="A345" s="479" t="s">
        <v>444</v>
      </c>
      <c r="B345" s="56" t="s">
        <v>27</v>
      </c>
      <c r="C345" s="57" t="s">
        <v>37</v>
      </c>
      <c r="D345" s="481" t="s">
        <v>653</v>
      </c>
      <c r="E345" s="248"/>
      <c r="F345" s="160">
        <v>0</v>
      </c>
      <c r="G345" s="160">
        <v>0</v>
      </c>
      <c r="H345" s="49">
        <v>19162</v>
      </c>
      <c r="I345" s="101">
        <v>19162</v>
      </c>
      <c r="J345" s="84">
        <f t="shared" si="14"/>
        <v>1</v>
      </c>
      <c r="K345" s="146">
        <v>0</v>
      </c>
      <c r="L345" s="170">
        <v>0</v>
      </c>
      <c r="M345" s="60">
        <v>0</v>
      </c>
      <c r="N345" s="19">
        <v>0</v>
      </c>
      <c r="O345" s="205">
        <f t="shared" si="15"/>
        <v>0</v>
      </c>
      <c r="P345" s="173"/>
      <c r="Q345" s="125"/>
      <c r="R345" s="411"/>
      <c r="S345" s="367"/>
      <c r="T345" s="380"/>
    </row>
    <row r="346" spans="1:20" s="310" customFormat="1" ht="12.75" outlineLevel="1">
      <c r="A346" s="479" t="s">
        <v>444</v>
      </c>
      <c r="B346" s="56" t="s">
        <v>27</v>
      </c>
      <c r="C346" s="57" t="s">
        <v>37</v>
      </c>
      <c r="D346" s="481" t="s">
        <v>654</v>
      </c>
      <c r="E346" s="248"/>
      <c r="F346" s="160">
        <v>0</v>
      </c>
      <c r="G346" s="160">
        <v>0</v>
      </c>
      <c r="H346" s="49">
        <v>131944</v>
      </c>
      <c r="I346" s="101">
        <v>131944</v>
      </c>
      <c r="J346" s="84">
        <f t="shared" si="14"/>
        <v>1</v>
      </c>
      <c r="K346" s="146">
        <v>0</v>
      </c>
      <c r="L346" s="170">
        <v>0</v>
      </c>
      <c r="M346" s="60">
        <v>0</v>
      </c>
      <c r="N346" s="19">
        <v>0</v>
      </c>
      <c r="O346" s="205">
        <f t="shared" si="15"/>
        <v>0</v>
      </c>
      <c r="P346" s="173"/>
      <c r="Q346" s="125"/>
      <c r="R346" s="411"/>
      <c r="S346" s="367"/>
      <c r="T346" s="380"/>
    </row>
    <row r="347" spans="1:20" s="310" customFormat="1" ht="12.75" outlineLevel="1">
      <c r="A347" s="479" t="s">
        <v>444</v>
      </c>
      <c r="B347" s="56" t="s">
        <v>27</v>
      </c>
      <c r="C347" s="57" t="s">
        <v>37</v>
      </c>
      <c r="D347" s="481" t="s">
        <v>655</v>
      </c>
      <c r="E347" s="248"/>
      <c r="F347" s="160">
        <v>0</v>
      </c>
      <c r="G347" s="160">
        <v>0</v>
      </c>
      <c r="H347" s="49">
        <v>131944</v>
      </c>
      <c r="I347" s="101">
        <v>131944</v>
      </c>
      <c r="J347" s="84">
        <f t="shared" si="14"/>
        <v>1</v>
      </c>
      <c r="K347" s="146">
        <v>0</v>
      </c>
      <c r="L347" s="170">
        <v>0</v>
      </c>
      <c r="M347" s="60">
        <v>0</v>
      </c>
      <c r="N347" s="19">
        <v>0</v>
      </c>
      <c r="O347" s="205">
        <f t="shared" si="15"/>
        <v>0</v>
      </c>
      <c r="P347" s="173"/>
      <c r="Q347" s="125"/>
      <c r="R347" s="411"/>
      <c r="S347" s="367"/>
      <c r="T347" s="380"/>
    </row>
    <row r="348" spans="1:20" s="310" customFormat="1" ht="12.75" outlineLevel="1">
      <c r="A348" s="479" t="s">
        <v>444</v>
      </c>
      <c r="B348" s="56" t="s">
        <v>27</v>
      </c>
      <c r="C348" s="57" t="s">
        <v>37</v>
      </c>
      <c r="D348" s="481" t="s">
        <v>656</v>
      </c>
      <c r="E348" s="248"/>
      <c r="F348" s="160">
        <v>0</v>
      </c>
      <c r="G348" s="160">
        <v>0</v>
      </c>
      <c r="H348" s="49">
        <v>131944</v>
      </c>
      <c r="I348" s="101">
        <v>131944</v>
      </c>
      <c r="J348" s="84">
        <f t="shared" si="14"/>
        <v>1</v>
      </c>
      <c r="K348" s="146">
        <v>0</v>
      </c>
      <c r="L348" s="170">
        <v>0</v>
      </c>
      <c r="M348" s="60">
        <v>0</v>
      </c>
      <c r="N348" s="19">
        <v>0</v>
      </c>
      <c r="O348" s="205">
        <f t="shared" si="15"/>
        <v>0</v>
      </c>
      <c r="P348" s="173"/>
      <c r="Q348" s="125"/>
      <c r="R348" s="411"/>
      <c r="S348" s="367"/>
      <c r="T348" s="380"/>
    </row>
    <row r="349" spans="1:20" s="310" customFormat="1" ht="12.75" outlineLevel="1">
      <c r="A349" s="479" t="s">
        <v>444</v>
      </c>
      <c r="B349" s="56" t="s">
        <v>27</v>
      </c>
      <c r="C349" s="57" t="s">
        <v>37</v>
      </c>
      <c r="D349" s="481" t="s">
        <v>657</v>
      </c>
      <c r="E349" s="248"/>
      <c r="F349" s="160">
        <v>0</v>
      </c>
      <c r="G349" s="160">
        <v>0</v>
      </c>
      <c r="H349" s="49">
        <v>131944</v>
      </c>
      <c r="I349" s="101">
        <v>131944</v>
      </c>
      <c r="J349" s="84">
        <f t="shared" si="14"/>
        <v>1</v>
      </c>
      <c r="K349" s="146">
        <v>0</v>
      </c>
      <c r="L349" s="170">
        <v>0</v>
      </c>
      <c r="M349" s="60">
        <v>0</v>
      </c>
      <c r="N349" s="19">
        <v>0</v>
      </c>
      <c r="O349" s="205">
        <f t="shared" si="15"/>
        <v>0</v>
      </c>
      <c r="P349" s="173"/>
      <c r="Q349" s="125"/>
      <c r="R349" s="411"/>
      <c r="S349" s="367"/>
      <c r="T349" s="380"/>
    </row>
    <row r="350" spans="1:20" s="310" customFormat="1" ht="12.75" outlineLevel="1">
      <c r="A350" s="479" t="s">
        <v>444</v>
      </c>
      <c r="B350" s="56" t="s">
        <v>27</v>
      </c>
      <c r="C350" s="57" t="s">
        <v>37</v>
      </c>
      <c r="D350" s="481" t="s">
        <v>658</v>
      </c>
      <c r="E350" s="248"/>
      <c r="F350" s="160">
        <v>0</v>
      </c>
      <c r="G350" s="160">
        <v>0</v>
      </c>
      <c r="H350" s="49">
        <v>131944</v>
      </c>
      <c r="I350" s="101">
        <v>131944</v>
      </c>
      <c r="J350" s="84">
        <f t="shared" si="14"/>
        <v>1</v>
      </c>
      <c r="K350" s="146">
        <v>0</v>
      </c>
      <c r="L350" s="170">
        <v>0</v>
      </c>
      <c r="M350" s="60">
        <v>0</v>
      </c>
      <c r="N350" s="19">
        <v>0</v>
      </c>
      <c r="O350" s="205">
        <f t="shared" si="15"/>
        <v>0</v>
      </c>
      <c r="P350" s="173"/>
      <c r="Q350" s="125"/>
      <c r="R350" s="411"/>
      <c r="S350" s="367"/>
      <c r="T350" s="380"/>
    </row>
    <row r="351" spans="1:20" s="310" customFormat="1" ht="12.75" outlineLevel="1">
      <c r="A351" s="479" t="s">
        <v>15</v>
      </c>
      <c r="B351" s="56" t="s">
        <v>27</v>
      </c>
      <c r="C351" s="57" t="s">
        <v>37</v>
      </c>
      <c r="D351" s="481" t="s">
        <v>659</v>
      </c>
      <c r="E351" s="248"/>
      <c r="F351" s="160">
        <v>0</v>
      </c>
      <c r="G351" s="160">
        <v>0</v>
      </c>
      <c r="H351" s="49">
        <v>131944</v>
      </c>
      <c r="I351" s="101">
        <v>131944</v>
      </c>
      <c r="J351" s="84">
        <f t="shared" si="14"/>
        <v>1</v>
      </c>
      <c r="K351" s="146">
        <v>0</v>
      </c>
      <c r="L351" s="170">
        <v>0</v>
      </c>
      <c r="M351" s="60">
        <v>0</v>
      </c>
      <c r="N351" s="19">
        <v>0</v>
      </c>
      <c r="O351" s="205">
        <f t="shared" si="15"/>
        <v>0</v>
      </c>
      <c r="P351" s="173"/>
      <c r="Q351" s="125"/>
      <c r="R351" s="411"/>
      <c r="S351" s="367"/>
      <c r="T351" s="380"/>
    </row>
    <row r="352" spans="1:20" s="310" customFormat="1" ht="13.5" outlineLevel="1" thickBot="1">
      <c r="A352" s="479" t="s">
        <v>444</v>
      </c>
      <c r="B352" s="56" t="s">
        <v>27</v>
      </c>
      <c r="C352" s="57" t="s">
        <v>37</v>
      </c>
      <c r="D352" s="481" t="s">
        <v>660</v>
      </c>
      <c r="E352" s="248"/>
      <c r="F352" s="160">
        <v>0</v>
      </c>
      <c r="G352" s="160">
        <v>0</v>
      </c>
      <c r="H352" s="49">
        <v>131944</v>
      </c>
      <c r="I352" s="101">
        <v>131944</v>
      </c>
      <c r="J352" s="84">
        <f t="shared" si="14"/>
        <v>1</v>
      </c>
      <c r="K352" s="146">
        <v>0</v>
      </c>
      <c r="L352" s="170">
        <v>0</v>
      </c>
      <c r="M352" s="60">
        <v>0</v>
      </c>
      <c r="N352" s="19">
        <v>0</v>
      </c>
      <c r="O352" s="205">
        <f t="shared" si="15"/>
        <v>0</v>
      </c>
      <c r="P352" s="173"/>
      <c r="Q352" s="125"/>
      <c r="R352" s="411"/>
      <c r="S352" s="367"/>
      <c r="T352" s="380"/>
    </row>
    <row r="353" spans="1:20" s="313" customFormat="1" ht="6.75" customHeight="1" thickBot="1">
      <c r="A353" s="341"/>
      <c r="B353" s="34"/>
      <c r="C353" s="34"/>
      <c r="D353" s="133"/>
      <c r="E353" s="261"/>
      <c r="F353" s="149"/>
      <c r="G353" s="149"/>
      <c r="H353" s="35"/>
      <c r="I353" s="35"/>
      <c r="J353" s="94"/>
      <c r="K353" s="149"/>
      <c r="L353" s="115"/>
      <c r="M353" s="72"/>
      <c r="N353" s="36"/>
      <c r="O353" s="86"/>
      <c r="P353" s="149"/>
      <c r="Q353" s="405"/>
      <c r="R353" s="423"/>
      <c r="S353" s="426"/>
      <c r="T353" s="355"/>
    </row>
    <row r="354" spans="1:20" s="299" customFormat="1" ht="25.5" customHeight="1">
      <c r="A354" s="342" t="s">
        <v>73</v>
      </c>
      <c r="B354" s="13"/>
      <c r="C354" s="13"/>
      <c r="D354" s="185"/>
      <c r="E354" s="208"/>
      <c r="F354" s="208"/>
      <c r="G354" s="51"/>
      <c r="H354" s="198"/>
      <c r="I354" s="51"/>
      <c r="J354" s="78"/>
      <c r="K354" s="78"/>
      <c r="L354" s="78"/>
      <c r="M354" s="51"/>
      <c r="N354" s="51"/>
      <c r="O354" s="78"/>
      <c r="P354" s="78"/>
      <c r="Q354" s="51"/>
      <c r="R354" s="424"/>
      <c r="S354" s="427"/>
      <c r="T354" s="356"/>
    </row>
    <row r="355" spans="1:20" s="301" customFormat="1" ht="12.75" customHeight="1" outlineLevel="1">
      <c r="A355" s="332" t="s">
        <v>38</v>
      </c>
      <c r="B355" s="21" t="s">
        <v>162</v>
      </c>
      <c r="C355" s="21" t="s">
        <v>212</v>
      </c>
      <c r="D355" s="22" t="s">
        <v>213</v>
      </c>
      <c r="E355" s="262" t="s">
        <v>40</v>
      </c>
      <c r="F355" s="155" t="s">
        <v>49</v>
      </c>
      <c r="G355" s="155" t="s">
        <v>50</v>
      </c>
      <c r="H355" s="186" t="s">
        <v>40</v>
      </c>
      <c r="I355" s="63"/>
      <c r="J355" s="107"/>
      <c r="K355" s="107"/>
      <c r="L355" s="164" t="s">
        <v>74</v>
      </c>
      <c r="M355" s="44" t="s">
        <v>40</v>
      </c>
      <c r="N355" s="44"/>
      <c r="O355" s="107"/>
      <c r="P355" s="175" t="s">
        <v>23</v>
      </c>
      <c r="Q355" s="383" t="s">
        <v>21</v>
      </c>
      <c r="R355" s="421" t="s">
        <v>254</v>
      </c>
      <c r="S355" s="428" t="s">
        <v>214</v>
      </c>
      <c r="T355" s="394" t="s">
        <v>253</v>
      </c>
    </row>
    <row r="356" spans="1:20" s="305" customFormat="1" ht="7.5" customHeight="1" outlineLevel="1">
      <c r="A356" s="330"/>
      <c r="B356" s="4"/>
      <c r="C356" s="4"/>
      <c r="D356" s="129"/>
      <c r="E356" s="252"/>
      <c r="F356" s="140"/>
      <c r="G356" s="147"/>
      <c r="H356" s="5"/>
      <c r="I356" s="5"/>
      <c r="J356" s="118"/>
      <c r="K356" s="147"/>
      <c r="L356" s="106"/>
      <c r="M356" s="71"/>
      <c r="N356" s="9"/>
      <c r="O356" s="77"/>
      <c r="P356" s="147"/>
      <c r="Q356" s="384"/>
      <c r="R356" s="147"/>
      <c r="S356" s="429"/>
      <c r="T356" s="395"/>
    </row>
    <row r="357" spans="1:20" s="303" customFormat="1" ht="12.75" outlineLevel="2">
      <c r="A357" s="328"/>
      <c r="B357" s="31" t="s">
        <v>44</v>
      </c>
      <c r="C357" s="128"/>
      <c r="D357" s="128"/>
      <c r="E357" s="250" t="s">
        <v>160</v>
      </c>
      <c r="F357" s="156" t="s">
        <v>75</v>
      </c>
      <c r="G357" s="138" t="s">
        <v>76</v>
      </c>
      <c r="H357" s="30" t="s">
        <v>40</v>
      </c>
      <c r="I357" s="97"/>
      <c r="J357" s="75"/>
      <c r="K357" s="138"/>
      <c r="L357" s="165" t="s">
        <v>107</v>
      </c>
      <c r="M357" s="30" t="s">
        <v>40</v>
      </c>
      <c r="N357" s="28"/>
      <c r="O357" s="206"/>
      <c r="P357" s="138" t="s">
        <v>54</v>
      </c>
      <c r="Q357" s="97" t="s">
        <v>53</v>
      </c>
      <c r="R357" s="138"/>
      <c r="S357" s="430"/>
      <c r="T357" s="396"/>
    </row>
    <row r="358" spans="1:20" s="306" customFormat="1" ht="12.75" outlineLevel="2">
      <c r="A358" s="334"/>
      <c r="B358" s="14"/>
      <c r="C358" s="32"/>
      <c r="D358" s="26"/>
      <c r="E358" s="254" t="s">
        <v>161</v>
      </c>
      <c r="F358" s="139">
        <f>IF(F360&gt;0,F359/F360,0)</f>
        <v>0.15384615384615385</v>
      </c>
      <c r="G358" s="139">
        <f>IF(G360&gt;0,G359/G360,0)</f>
        <v>0</v>
      </c>
      <c r="H358" s="27" t="s">
        <v>40</v>
      </c>
      <c r="I358" s="99"/>
      <c r="J358" s="79"/>
      <c r="K358" s="141"/>
      <c r="L358" s="139">
        <f>IF(L360&gt;0,L359/L360,0)</f>
        <v>0</v>
      </c>
      <c r="M358" s="27"/>
      <c r="N358" s="14"/>
      <c r="O358" s="108"/>
      <c r="P358" s="178">
        <f>IF(P360&gt;0,P359/P360,0)</f>
        <v>0</v>
      </c>
      <c r="Q358" s="385">
        <f>IF(Q360&gt;0,Q359/Q360,0)</f>
        <v>0</v>
      </c>
      <c r="R358" s="139"/>
      <c r="S358" s="108"/>
      <c r="T358" s="141"/>
    </row>
    <row r="359" spans="1:20" s="306" customFormat="1" ht="12.75" outlineLevel="2">
      <c r="A359" s="334"/>
      <c r="B359" s="14"/>
      <c r="C359" s="264"/>
      <c r="D359" s="26"/>
      <c r="E359" s="254" t="s">
        <v>182</v>
      </c>
      <c r="F359" s="178">
        <f>F362</f>
        <v>6</v>
      </c>
      <c r="G359" s="178">
        <f>G362</f>
        <v>0</v>
      </c>
      <c r="H359" s="27"/>
      <c r="I359" s="99"/>
      <c r="J359" s="79"/>
      <c r="K359" s="141"/>
      <c r="L359" s="178">
        <f>L362</f>
        <v>0</v>
      </c>
      <c r="M359" s="27"/>
      <c r="N359" s="14"/>
      <c r="O359" s="108"/>
      <c r="P359" s="178">
        <f>P362</f>
        <v>0</v>
      </c>
      <c r="Q359" s="386">
        <f>Q362</f>
        <v>0</v>
      </c>
      <c r="R359" s="178"/>
      <c r="S359" s="108"/>
      <c r="T359" s="141"/>
    </row>
    <row r="360" spans="1:20" s="306" customFormat="1" ht="12.75" outlineLevel="2">
      <c r="A360" s="334"/>
      <c r="B360" s="14"/>
      <c r="C360" s="264"/>
      <c r="D360" s="26"/>
      <c r="E360" s="254" t="s">
        <v>183</v>
      </c>
      <c r="F360" s="178">
        <f>$C362</f>
        <v>39</v>
      </c>
      <c r="G360" s="178">
        <f>$C362</f>
        <v>39</v>
      </c>
      <c r="H360" s="27"/>
      <c r="I360" s="99"/>
      <c r="J360" s="79"/>
      <c r="K360" s="141"/>
      <c r="L360" s="178">
        <f>$C362</f>
        <v>39</v>
      </c>
      <c r="M360" s="27"/>
      <c r="N360" s="14"/>
      <c r="O360" s="108"/>
      <c r="P360" s="178">
        <f>$D362</f>
        <v>0</v>
      </c>
      <c r="Q360" s="386">
        <f>$D362</f>
        <v>0</v>
      </c>
      <c r="R360" s="178"/>
      <c r="S360" s="108"/>
      <c r="T360" s="141"/>
    </row>
    <row r="361" spans="1:20" s="310" customFormat="1" ht="12.75" outlineLevel="3">
      <c r="A361" s="339"/>
      <c r="B361" s="33"/>
      <c r="C361" s="213" t="s">
        <v>198</v>
      </c>
      <c r="D361" s="213" t="s">
        <v>134</v>
      </c>
      <c r="E361" s="256" t="s">
        <v>157</v>
      </c>
      <c r="F361" s="214" t="s">
        <v>77</v>
      </c>
      <c r="G361" s="214" t="s">
        <v>78</v>
      </c>
      <c r="H361" s="211" t="s">
        <v>40</v>
      </c>
      <c r="I361" s="212"/>
      <c r="J361" s="220"/>
      <c r="K361" s="215"/>
      <c r="L361" s="218" t="s">
        <v>108</v>
      </c>
      <c r="M361" s="211"/>
      <c r="N361" s="216"/>
      <c r="O361" s="221"/>
      <c r="P361" s="215" t="s">
        <v>68</v>
      </c>
      <c r="Q361" s="212" t="s">
        <v>69</v>
      </c>
      <c r="R361" s="215"/>
      <c r="S361" s="431"/>
      <c r="T361" s="408"/>
    </row>
    <row r="362" spans="1:20" s="305" customFormat="1" ht="12.75" outlineLevel="3">
      <c r="A362" s="336"/>
      <c r="B362" s="7"/>
      <c r="C362" s="16">
        <f>C370+C391+C420+C433+C443+C450</f>
        <v>39</v>
      </c>
      <c r="D362" s="16">
        <f>D370+D391+D420+D433+D443</f>
        <v>0</v>
      </c>
      <c r="E362" s="256" t="s">
        <v>158</v>
      </c>
      <c r="F362" s="161">
        <f>F370+F391+F420+F433+F443+F450</f>
        <v>6</v>
      </c>
      <c r="G362" s="161">
        <f>G370+G391+G420+G433+G443+G450</f>
        <v>0</v>
      </c>
      <c r="H362" s="18" t="s">
        <v>40</v>
      </c>
      <c r="I362" s="100"/>
      <c r="J362" s="87"/>
      <c r="K362" s="143"/>
      <c r="L362" s="161">
        <f>L370+L391+L420+L433+L443+L450</f>
        <v>0</v>
      </c>
      <c r="M362" s="18"/>
      <c r="N362" s="8"/>
      <c r="O362" s="204"/>
      <c r="P362" s="161">
        <f>P370+P391+P420+P433+P443</f>
        <v>0</v>
      </c>
      <c r="Q362" s="387">
        <f>Q370+Q391+Q420+Q433+Q443</f>
        <v>0</v>
      </c>
      <c r="R362" s="161"/>
      <c r="S362" s="432"/>
      <c r="T362" s="409"/>
    </row>
    <row r="363" spans="1:20" s="308" customFormat="1" ht="6.75" customHeight="1" outlineLevel="2">
      <c r="A363" s="337"/>
      <c r="B363" s="38"/>
      <c r="C363" s="38"/>
      <c r="D363" s="131"/>
      <c r="E363" s="252"/>
      <c r="F363" s="144"/>
      <c r="G363" s="144"/>
      <c r="H363" s="39"/>
      <c r="I363" s="39"/>
      <c r="J363" s="119"/>
      <c r="K363" s="144"/>
      <c r="L363" s="111"/>
      <c r="M363" s="69"/>
      <c r="N363" s="40"/>
      <c r="O363" s="82"/>
      <c r="P363" s="144"/>
      <c r="Q363" s="388"/>
      <c r="R363" s="144"/>
      <c r="S363" s="433"/>
      <c r="T363" s="397"/>
    </row>
    <row r="364" spans="1:20" s="309" customFormat="1" ht="6.75" customHeight="1" outlineLevel="1">
      <c r="A364" s="338"/>
      <c r="B364" s="234"/>
      <c r="C364" s="235"/>
      <c r="D364" s="235"/>
      <c r="E364" s="252"/>
      <c r="F364" s="236"/>
      <c r="G364" s="236"/>
      <c r="H364" s="237"/>
      <c r="I364" s="237"/>
      <c r="J364" s="238"/>
      <c r="K364" s="236"/>
      <c r="L364" s="239"/>
      <c r="M364" s="240"/>
      <c r="N364" s="241"/>
      <c r="O364" s="242"/>
      <c r="P364" s="236"/>
      <c r="Q364" s="389"/>
      <c r="R364" s="236"/>
      <c r="S364" s="434"/>
      <c r="T364" s="398"/>
    </row>
    <row r="365" spans="1:20" s="303" customFormat="1" ht="12.75" outlineLevel="2">
      <c r="A365" s="328"/>
      <c r="B365" s="31" t="s">
        <v>45</v>
      </c>
      <c r="C365" s="128"/>
      <c r="D365" s="128"/>
      <c r="E365" s="250" t="s">
        <v>160</v>
      </c>
      <c r="F365" s="156"/>
      <c r="G365" s="138"/>
      <c r="H365" s="30" t="s">
        <v>40</v>
      </c>
      <c r="I365" s="97"/>
      <c r="J365" s="75"/>
      <c r="K365" s="138"/>
      <c r="L365" s="165"/>
      <c r="M365" s="30"/>
      <c r="N365" s="28"/>
      <c r="O365" s="206"/>
      <c r="P365" s="138" t="s">
        <v>109</v>
      </c>
      <c r="Q365" s="97" t="s">
        <v>111</v>
      </c>
      <c r="R365" s="138"/>
      <c r="S365" s="430"/>
      <c r="T365" s="396"/>
    </row>
    <row r="366" spans="1:20" s="306" customFormat="1" ht="12.75" outlineLevel="2">
      <c r="A366" s="334"/>
      <c r="B366" s="41"/>
      <c r="C366" s="32"/>
      <c r="D366" s="26"/>
      <c r="E366" s="254" t="s">
        <v>161</v>
      </c>
      <c r="F366" s="157"/>
      <c r="G366" s="141"/>
      <c r="H366" s="27" t="s">
        <v>40</v>
      </c>
      <c r="I366" s="99"/>
      <c r="J366" s="79"/>
      <c r="K366" s="141"/>
      <c r="L366" s="167"/>
      <c r="M366" s="27"/>
      <c r="N366" s="14"/>
      <c r="O366" s="108"/>
      <c r="P366" s="178">
        <f>IF(P368&gt;0,P367/P368,0)</f>
        <v>0</v>
      </c>
      <c r="Q366" s="385">
        <f>IF(Q368&gt;0,Q367/Q368,0)</f>
        <v>0</v>
      </c>
      <c r="R366" s="139"/>
      <c r="S366" s="108"/>
      <c r="T366" s="141"/>
    </row>
    <row r="367" spans="1:20" s="306" customFormat="1" ht="12.75" outlineLevel="2">
      <c r="A367" s="334"/>
      <c r="B367" s="14"/>
      <c r="C367" s="264"/>
      <c r="D367" s="26"/>
      <c r="E367" s="254" t="s">
        <v>182</v>
      </c>
      <c r="F367" s="157"/>
      <c r="G367" s="157"/>
      <c r="H367" s="27"/>
      <c r="I367" s="99"/>
      <c r="J367" s="79"/>
      <c r="K367" s="141"/>
      <c r="L367" s="157"/>
      <c r="M367" s="27"/>
      <c r="N367" s="14"/>
      <c r="O367" s="108"/>
      <c r="P367" s="178">
        <f>P370</f>
        <v>0</v>
      </c>
      <c r="Q367" s="386">
        <f>Q370</f>
        <v>0</v>
      </c>
      <c r="R367" s="178"/>
      <c r="S367" s="108"/>
      <c r="T367" s="141"/>
    </row>
    <row r="368" spans="1:20" s="306" customFormat="1" ht="12.75" outlineLevel="2">
      <c r="A368" s="334"/>
      <c r="B368" s="14"/>
      <c r="C368" s="264"/>
      <c r="D368" s="26"/>
      <c r="E368" s="254" t="s">
        <v>183</v>
      </c>
      <c r="F368" s="157"/>
      <c r="G368" s="157"/>
      <c r="H368" s="27"/>
      <c r="I368" s="99"/>
      <c r="J368" s="79"/>
      <c r="K368" s="141"/>
      <c r="L368" s="157"/>
      <c r="M368" s="27"/>
      <c r="N368" s="14"/>
      <c r="O368" s="108"/>
      <c r="P368" s="178">
        <f>$D370</f>
        <v>0</v>
      </c>
      <c r="Q368" s="386">
        <f>$D370</f>
        <v>0</v>
      </c>
      <c r="R368" s="178"/>
      <c r="S368" s="108"/>
      <c r="T368" s="141"/>
    </row>
    <row r="369" spans="1:20" s="310" customFormat="1" ht="12.75" outlineLevel="3">
      <c r="A369" s="339"/>
      <c r="B369" s="33"/>
      <c r="C369" s="213" t="s">
        <v>199</v>
      </c>
      <c r="D369" s="213" t="s">
        <v>135</v>
      </c>
      <c r="E369" s="256" t="s">
        <v>157</v>
      </c>
      <c r="F369" s="214" t="s">
        <v>151</v>
      </c>
      <c r="G369" s="214" t="s">
        <v>152</v>
      </c>
      <c r="H369" s="211" t="s">
        <v>40</v>
      </c>
      <c r="I369" s="212"/>
      <c r="J369" s="220"/>
      <c r="K369" s="215"/>
      <c r="L369" s="218" t="s">
        <v>146</v>
      </c>
      <c r="M369" s="211"/>
      <c r="N369" s="216"/>
      <c r="O369" s="221"/>
      <c r="P369" s="215" t="s">
        <v>110</v>
      </c>
      <c r="Q369" s="212" t="s">
        <v>112</v>
      </c>
      <c r="R369" s="215"/>
      <c r="S369" s="431"/>
      <c r="T369" s="408"/>
    </row>
    <row r="370" spans="1:20" s="305" customFormat="1" ht="12.75" outlineLevel="3">
      <c r="A370" s="336"/>
      <c r="B370" s="42"/>
      <c r="C370" s="16">
        <f>SUM(C371:C385)</f>
        <v>12</v>
      </c>
      <c r="D370" s="16">
        <f>SUM(D371:D385)</f>
        <v>0</v>
      </c>
      <c r="E370" s="256" t="s">
        <v>158</v>
      </c>
      <c r="F370" s="143">
        <f>SUM(F371:F385)</f>
        <v>1</v>
      </c>
      <c r="G370" s="143">
        <f>SUM(G371:G385)</f>
        <v>0</v>
      </c>
      <c r="H370" s="18" t="s">
        <v>40</v>
      </c>
      <c r="I370" s="100"/>
      <c r="J370" s="87"/>
      <c r="K370" s="143"/>
      <c r="L370" s="110">
        <f>SUM(L371:L385)</f>
        <v>0</v>
      </c>
      <c r="M370" s="18"/>
      <c r="N370" s="8"/>
      <c r="O370" s="204"/>
      <c r="P370" s="143">
        <f>SUM(P371:P385)</f>
        <v>0</v>
      </c>
      <c r="Q370" s="100">
        <f>SUM(Q371:Q385)</f>
        <v>0</v>
      </c>
      <c r="R370" s="143"/>
      <c r="S370" s="432"/>
      <c r="T370" s="409"/>
    </row>
    <row r="371" spans="1:20" s="308" customFormat="1" ht="8.25" customHeight="1" outlineLevel="2">
      <c r="A371" s="337"/>
      <c r="B371" s="38"/>
      <c r="C371" s="38"/>
      <c r="D371" s="131"/>
      <c r="E371" s="252"/>
      <c r="F371" s="144"/>
      <c r="G371" s="144"/>
      <c r="H371" s="39"/>
      <c r="I371" s="39"/>
      <c r="J371" s="119"/>
      <c r="K371" s="144"/>
      <c r="L371" s="111"/>
      <c r="M371" s="69"/>
      <c r="N371" s="40"/>
      <c r="O371" s="82"/>
      <c r="P371" s="144"/>
      <c r="Q371" s="388"/>
      <c r="R371" s="144"/>
      <c r="S371" s="433"/>
      <c r="T371" s="397"/>
    </row>
    <row r="372" spans="1:20" s="314" customFormat="1" ht="12.75" outlineLevel="1">
      <c r="A372" s="343" t="s">
        <v>456</v>
      </c>
      <c r="B372" s="268" t="s">
        <v>667</v>
      </c>
      <c r="C372" s="269">
        <v>1</v>
      </c>
      <c r="D372" s="269">
        <v>0</v>
      </c>
      <c r="E372" s="257"/>
      <c r="F372" s="159">
        <v>0</v>
      </c>
      <c r="G372" s="159">
        <v>0</v>
      </c>
      <c r="H372" s="271"/>
      <c r="I372" s="272"/>
      <c r="J372" s="278"/>
      <c r="K372" s="274"/>
      <c r="L372" s="169">
        <v>0</v>
      </c>
      <c r="M372" s="275"/>
      <c r="N372" s="276"/>
      <c r="O372" s="174"/>
      <c r="P372" s="279" t="s">
        <v>668</v>
      </c>
      <c r="Q372" s="390">
        <v>0</v>
      </c>
      <c r="R372" s="279" t="s">
        <v>669</v>
      </c>
      <c r="S372" s="435" t="s">
        <v>670</v>
      </c>
      <c r="T372" s="399" t="s">
        <v>671</v>
      </c>
    </row>
    <row r="373" spans="1:20" s="314" customFormat="1" ht="12.75" outlineLevel="1">
      <c r="A373" s="343" t="s">
        <v>16</v>
      </c>
      <c r="B373" s="268" t="s">
        <v>667</v>
      </c>
      <c r="C373" s="269">
        <v>1</v>
      </c>
      <c r="D373" s="269">
        <v>0</v>
      </c>
      <c r="E373" s="257"/>
      <c r="F373" s="159">
        <v>0</v>
      </c>
      <c r="G373" s="159">
        <v>0</v>
      </c>
      <c r="H373" s="472"/>
      <c r="I373" s="473"/>
      <c r="J373" s="273"/>
      <c r="K373" s="474"/>
      <c r="L373" s="169">
        <v>0</v>
      </c>
      <c r="M373" s="475"/>
      <c r="N373" s="406"/>
      <c r="O373" s="476"/>
      <c r="P373" s="279" t="s">
        <v>668</v>
      </c>
      <c r="Q373" s="390">
        <v>0</v>
      </c>
      <c r="R373" s="279" t="s">
        <v>672</v>
      </c>
      <c r="S373" s="435" t="s">
        <v>673</v>
      </c>
      <c r="T373" s="399" t="s">
        <v>674</v>
      </c>
    </row>
    <row r="374" spans="1:20" s="314" customFormat="1" ht="12.75" outlineLevel="1">
      <c r="A374" s="343" t="s">
        <v>16</v>
      </c>
      <c r="B374" s="268" t="s">
        <v>667</v>
      </c>
      <c r="C374" s="269">
        <v>1</v>
      </c>
      <c r="D374" s="269">
        <v>0</v>
      </c>
      <c r="E374" s="257"/>
      <c r="F374" s="159">
        <v>0</v>
      </c>
      <c r="G374" s="159">
        <v>0</v>
      </c>
      <c r="H374" s="472"/>
      <c r="I374" s="473"/>
      <c r="J374" s="273"/>
      <c r="K374" s="474"/>
      <c r="L374" s="169">
        <v>0</v>
      </c>
      <c r="M374" s="475"/>
      <c r="N374" s="406"/>
      <c r="O374" s="476"/>
      <c r="P374" s="279" t="s">
        <v>668</v>
      </c>
      <c r="Q374" s="390">
        <v>0</v>
      </c>
      <c r="R374" s="279" t="s">
        <v>672</v>
      </c>
      <c r="S374" s="435" t="s">
        <v>675</v>
      </c>
      <c r="T374" s="399" t="s">
        <v>674</v>
      </c>
    </row>
    <row r="375" spans="1:20" s="314" customFormat="1" ht="12.75" outlineLevel="1">
      <c r="A375" s="343" t="s">
        <v>373</v>
      </c>
      <c r="B375" s="268" t="s">
        <v>667</v>
      </c>
      <c r="C375" s="269">
        <v>1</v>
      </c>
      <c r="D375" s="269">
        <v>0</v>
      </c>
      <c r="E375" s="257"/>
      <c r="F375" s="159">
        <v>0</v>
      </c>
      <c r="G375" s="159">
        <v>0</v>
      </c>
      <c r="H375" s="472"/>
      <c r="I375" s="473"/>
      <c r="J375" s="273"/>
      <c r="K375" s="474"/>
      <c r="L375" s="169">
        <v>0</v>
      </c>
      <c r="M375" s="475"/>
      <c r="N375" s="406"/>
      <c r="O375" s="476"/>
      <c r="P375" s="279" t="s">
        <v>668</v>
      </c>
      <c r="Q375" s="390">
        <v>0</v>
      </c>
      <c r="R375" s="279" t="s">
        <v>676</v>
      </c>
      <c r="S375" s="435" t="s">
        <v>677</v>
      </c>
      <c r="T375" s="399" t="s">
        <v>678</v>
      </c>
    </row>
    <row r="376" spans="1:20" s="314" customFormat="1" ht="12.75" outlineLevel="1">
      <c r="A376" s="343" t="s">
        <v>679</v>
      </c>
      <c r="B376" s="268" t="s">
        <v>667</v>
      </c>
      <c r="C376" s="269">
        <v>1</v>
      </c>
      <c r="D376" s="269">
        <v>0</v>
      </c>
      <c r="E376" s="257"/>
      <c r="F376" s="159">
        <v>0</v>
      </c>
      <c r="G376" s="159">
        <v>0</v>
      </c>
      <c r="H376" s="472"/>
      <c r="I376" s="473"/>
      <c r="J376" s="273"/>
      <c r="K376" s="474"/>
      <c r="L376" s="169">
        <v>0</v>
      </c>
      <c r="M376" s="475"/>
      <c r="N376" s="406"/>
      <c r="O376" s="476"/>
      <c r="P376" s="279" t="s">
        <v>668</v>
      </c>
      <c r="Q376" s="390">
        <v>0</v>
      </c>
      <c r="R376" s="279" t="s">
        <v>680</v>
      </c>
      <c r="S376" s="435" t="s">
        <v>681</v>
      </c>
      <c r="T376" s="399" t="s">
        <v>306</v>
      </c>
    </row>
    <row r="377" spans="1:20" s="314" customFormat="1" ht="12.75" outlineLevel="1">
      <c r="A377" s="343" t="s">
        <v>682</v>
      </c>
      <c r="B377" s="268" t="s">
        <v>667</v>
      </c>
      <c r="C377" s="269">
        <v>1</v>
      </c>
      <c r="D377" s="269">
        <v>0</v>
      </c>
      <c r="E377" s="257"/>
      <c r="F377" s="159">
        <v>0</v>
      </c>
      <c r="G377" s="159">
        <v>0</v>
      </c>
      <c r="H377" s="472"/>
      <c r="I377" s="473"/>
      <c r="J377" s="273"/>
      <c r="K377" s="474"/>
      <c r="L377" s="169">
        <v>0</v>
      </c>
      <c r="M377" s="475"/>
      <c r="N377" s="406"/>
      <c r="O377" s="476"/>
      <c r="P377" s="279" t="s">
        <v>668</v>
      </c>
      <c r="Q377" s="390">
        <v>0</v>
      </c>
      <c r="R377" s="279" t="s">
        <v>521</v>
      </c>
      <c r="S377" s="435" t="s">
        <v>683</v>
      </c>
      <c r="T377" s="399" t="s">
        <v>302</v>
      </c>
    </row>
    <row r="378" spans="1:20" s="314" customFormat="1" ht="12.75" outlineLevel="1">
      <c r="A378" s="343" t="s">
        <v>684</v>
      </c>
      <c r="B378" s="268" t="s">
        <v>667</v>
      </c>
      <c r="C378" s="269">
        <v>1</v>
      </c>
      <c r="D378" s="269">
        <v>0</v>
      </c>
      <c r="E378" s="257"/>
      <c r="F378" s="159">
        <v>0</v>
      </c>
      <c r="G378" s="159">
        <v>0</v>
      </c>
      <c r="H378" s="472"/>
      <c r="I378" s="473"/>
      <c r="J378" s="273"/>
      <c r="K378" s="474"/>
      <c r="L378" s="169">
        <v>0</v>
      </c>
      <c r="M378" s="475"/>
      <c r="N378" s="406"/>
      <c r="O378" s="476"/>
      <c r="P378" s="279" t="s">
        <v>668</v>
      </c>
      <c r="Q378" s="390">
        <v>0</v>
      </c>
      <c r="R378" s="279" t="s">
        <v>685</v>
      </c>
      <c r="S378" s="435" t="s">
        <v>686</v>
      </c>
      <c r="T378" s="399" t="s">
        <v>687</v>
      </c>
    </row>
    <row r="379" spans="1:20" s="314" customFormat="1" ht="12.75" outlineLevel="1">
      <c r="A379" s="343" t="s">
        <v>753</v>
      </c>
      <c r="B379" s="268" t="s">
        <v>667</v>
      </c>
      <c r="C379" s="269">
        <v>1</v>
      </c>
      <c r="D379" s="269">
        <v>0</v>
      </c>
      <c r="E379" s="257"/>
      <c r="F379" s="159">
        <v>0</v>
      </c>
      <c r="G379" s="159">
        <v>0</v>
      </c>
      <c r="H379" s="472"/>
      <c r="I379" s="473"/>
      <c r="J379" s="273"/>
      <c r="K379" s="474"/>
      <c r="L379" s="169">
        <v>0</v>
      </c>
      <c r="M379" s="475"/>
      <c r="N379" s="406"/>
      <c r="O379" s="476"/>
      <c r="P379" s="279" t="s">
        <v>668</v>
      </c>
      <c r="Q379" s="390">
        <v>0</v>
      </c>
      <c r="R379" s="279" t="s">
        <v>688</v>
      </c>
      <c r="S379" s="435" t="s">
        <v>689</v>
      </c>
      <c r="T379" s="399" t="s">
        <v>690</v>
      </c>
    </row>
    <row r="380" spans="1:20" s="314" customFormat="1" ht="12.75" outlineLevel="1">
      <c r="A380" s="343" t="s">
        <v>691</v>
      </c>
      <c r="B380" s="268" t="s">
        <v>667</v>
      </c>
      <c r="C380" s="269">
        <v>0</v>
      </c>
      <c r="D380" s="269">
        <v>0</v>
      </c>
      <c r="E380" s="257"/>
      <c r="F380" s="159">
        <v>1</v>
      </c>
      <c r="G380" s="159">
        <v>0</v>
      </c>
      <c r="H380" s="472"/>
      <c r="I380" s="473"/>
      <c r="J380" s="273"/>
      <c r="K380" s="474"/>
      <c r="L380" s="169">
        <v>0</v>
      </c>
      <c r="M380" s="475"/>
      <c r="N380" s="406"/>
      <c r="O380" s="476"/>
      <c r="P380" s="279" t="s">
        <v>668</v>
      </c>
      <c r="Q380" s="390">
        <v>0</v>
      </c>
      <c r="R380" s="279" t="s">
        <v>692</v>
      </c>
      <c r="S380" s="435" t="s">
        <v>693</v>
      </c>
      <c r="T380" s="399" t="s">
        <v>694</v>
      </c>
    </row>
    <row r="381" spans="1:20" s="314" customFormat="1" ht="12.75" outlineLevel="1">
      <c r="A381" s="343" t="s">
        <v>695</v>
      </c>
      <c r="B381" s="268" t="s">
        <v>667</v>
      </c>
      <c r="C381" s="269">
        <v>1</v>
      </c>
      <c r="D381" s="269">
        <v>0</v>
      </c>
      <c r="E381" s="257"/>
      <c r="F381" s="159">
        <v>0</v>
      </c>
      <c r="G381" s="159">
        <v>0</v>
      </c>
      <c r="H381" s="472"/>
      <c r="I381" s="473"/>
      <c r="J381" s="273"/>
      <c r="K381" s="474"/>
      <c r="L381" s="169">
        <v>0</v>
      </c>
      <c r="M381" s="475"/>
      <c r="N381" s="406"/>
      <c r="O381" s="476"/>
      <c r="P381" s="279" t="s">
        <v>668</v>
      </c>
      <c r="Q381" s="390">
        <v>0</v>
      </c>
      <c r="R381" s="279" t="s">
        <v>696</v>
      </c>
      <c r="S381" s="435" t="s">
        <v>697</v>
      </c>
      <c r="T381" s="399" t="s">
        <v>698</v>
      </c>
    </row>
    <row r="382" spans="1:20" s="314" customFormat="1" ht="12.75" outlineLevel="1">
      <c r="A382" s="343" t="s">
        <v>695</v>
      </c>
      <c r="B382" s="268" t="s">
        <v>667</v>
      </c>
      <c r="C382" s="269">
        <v>1</v>
      </c>
      <c r="D382" s="269">
        <v>0</v>
      </c>
      <c r="E382" s="257"/>
      <c r="F382" s="159">
        <v>0</v>
      </c>
      <c r="G382" s="159">
        <v>0</v>
      </c>
      <c r="H382" s="472"/>
      <c r="I382" s="473"/>
      <c r="J382" s="273"/>
      <c r="K382" s="474"/>
      <c r="L382" s="169">
        <v>0</v>
      </c>
      <c r="M382" s="475"/>
      <c r="N382" s="406"/>
      <c r="O382" s="476"/>
      <c r="P382" s="279" t="s">
        <v>668</v>
      </c>
      <c r="Q382" s="390">
        <v>0</v>
      </c>
      <c r="R382" s="279" t="s">
        <v>696</v>
      </c>
      <c r="S382" s="435" t="s">
        <v>699</v>
      </c>
      <c r="T382" s="399" t="s">
        <v>700</v>
      </c>
    </row>
    <row r="383" spans="1:20" s="314" customFormat="1" ht="12.75" outlineLevel="1">
      <c r="A383" s="343" t="s">
        <v>695</v>
      </c>
      <c r="B383" s="268" t="s">
        <v>667</v>
      </c>
      <c r="C383" s="269">
        <v>1</v>
      </c>
      <c r="D383" s="269">
        <v>0</v>
      </c>
      <c r="E383" s="257"/>
      <c r="F383" s="159">
        <v>0</v>
      </c>
      <c r="G383" s="159">
        <v>0</v>
      </c>
      <c r="H383" s="472"/>
      <c r="I383" s="473"/>
      <c r="J383" s="273"/>
      <c r="K383" s="474"/>
      <c r="L383" s="169">
        <v>0</v>
      </c>
      <c r="M383" s="475"/>
      <c r="N383" s="406"/>
      <c r="O383" s="476"/>
      <c r="P383" s="279" t="s">
        <v>668</v>
      </c>
      <c r="Q383" s="390">
        <v>0</v>
      </c>
      <c r="R383" s="279" t="s">
        <v>701</v>
      </c>
      <c r="S383" s="435" t="s">
        <v>702</v>
      </c>
      <c r="T383" s="399" t="s">
        <v>306</v>
      </c>
    </row>
    <row r="384" spans="1:20" s="314" customFormat="1" ht="12.75" outlineLevel="1">
      <c r="A384" s="343" t="s">
        <v>703</v>
      </c>
      <c r="B384" s="268" t="s">
        <v>667</v>
      </c>
      <c r="C384" s="269">
        <v>1</v>
      </c>
      <c r="D384" s="269">
        <v>0</v>
      </c>
      <c r="E384" s="257"/>
      <c r="F384" s="159">
        <v>0</v>
      </c>
      <c r="G384" s="159">
        <v>0</v>
      </c>
      <c r="H384" s="472"/>
      <c r="I384" s="473"/>
      <c r="J384" s="273"/>
      <c r="K384" s="474"/>
      <c r="L384" s="169">
        <v>0</v>
      </c>
      <c r="M384" s="475"/>
      <c r="N384" s="406"/>
      <c r="O384" s="476"/>
      <c r="P384" s="279" t="s">
        <v>668</v>
      </c>
      <c r="Q384" s="390">
        <v>0</v>
      </c>
      <c r="R384" s="279" t="s">
        <v>704</v>
      </c>
      <c r="S384" s="435" t="s">
        <v>705</v>
      </c>
      <c r="T384" s="399" t="s">
        <v>706</v>
      </c>
    </row>
    <row r="385" spans="1:20" s="305" customFormat="1" ht="5.25" customHeight="1" outlineLevel="1">
      <c r="A385" s="330"/>
      <c r="B385" s="4"/>
      <c r="C385" s="4"/>
      <c r="D385" s="129"/>
      <c r="E385" s="252"/>
      <c r="F385" s="147"/>
      <c r="G385" s="147"/>
      <c r="H385" s="5"/>
      <c r="I385" s="5"/>
      <c r="J385" s="118"/>
      <c r="K385" s="147"/>
      <c r="L385" s="113"/>
      <c r="M385" s="71"/>
      <c r="N385" s="9"/>
      <c r="O385" s="113"/>
      <c r="P385" s="147"/>
      <c r="Q385" s="384"/>
      <c r="R385" s="147"/>
      <c r="S385" s="429"/>
      <c r="T385" s="395"/>
    </row>
    <row r="386" spans="1:20" s="303" customFormat="1" ht="12.75" outlineLevel="2">
      <c r="A386" s="328"/>
      <c r="B386" s="31" t="s">
        <v>46</v>
      </c>
      <c r="C386" s="128"/>
      <c r="D386" s="128"/>
      <c r="E386" s="258" t="s">
        <v>160</v>
      </c>
      <c r="F386" s="138"/>
      <c r="G386" s="138"/>
      <c r="H386" s="30" t="s">
        <v>40</v>
      </c>
      <c r="I386" s="97"/>
      <c r="J386" s="75"/>
      <c r="K386" s="138"/>
      <c r="L386" s="104"/>
      <c r="M386" s="30"/>
      <c r="N386" s="28"/>
      <c r="O386" s="104"/>
      <c r="P386" s="138" t="s">
        <v>113</v>
      </c>
      <c r="Q386" s="97" t="s">
        <v>114</v>
      </c>
      <c r="R386" s="138"/>
      <c r="S386" s="430"/>
      <c r="T386" s="396"/>
    </row>
    <row r="387" spans="1:20" s="306" customFormat="1" ht="12.75" outlineLevel="2">
      <c r="A387" s="334"/>
      <c r="B387" s="41"/>
      <c r="C387" s="32"/>
      <c r="D387" s="26"/>
      <c r="E387" s="254" t="s">
        <v>161</v>
      </c>
      <c r="F387" s="141"/>
      <c r="G387" s="141"/>
      <c r="H387" s="27" t="s">
        <v>40</v>
      </c>
      <c r="I387" s="99"/>
      <c r="J387" s="79"/>
      <c r="K387" s="141"/>
      <c r="L387" s="108"/>
      <c r="M387" s="27"/>
      <c r="N387" s="14"/>
      <c r="O387" s="108"/>
      <c r="P387" s="178">
        <f>IF(P389&gt;0,P388/P389,0)</f>
        <v>0</v>
      </c>
      <c r="Q387" s="385">
        <f>IF(Q389&gt;0,Q388/Q389,0)</f>
        <v>0</v>
      </c>
      <c r="R387" s="139"/>
      <c r="S387" s="108"/>
      <c r="T387" s="141"/>
    </row>
    <row r="388" spans="1:20" s="306" customFormat="1" ht="12.75" outlineLevel="2">
      <c r="A388" s="334"/>
      <c r="B388" s="41"/>
      <c r="C388" s="264"/>
      <c r="D388" s="26"/>
      <c r="E388" s="254" t="s">
        <v>182</v>
      </c>
      <c r="F388" s="141"/>
      <c r="G388" s="141"/>
      <c r="H388" s="27"/>
      <c r="I388" s="99"/>
      <c r="J388" s="79"/>
      <c r="K388" s="141"/>
      <c r="L388" s="108"/>
      <c r="M388" s="27"/>
      <c r="N388" s="14"/>
      <c r="O388" s="108"/>
      <c r="P388" s="178">
        <f>P391</f>
        <v>0</v>
      </c>
      <c r="Q388" s="386">
        <f>Q391</f>
        <v>0</v>
      </c>
      <c r="R388" s="178"/>
      <c r="S388" s="108"/>
      <c r="T388" s="141"/>
    </row>
    <row r="389" spans="1:20" s="306" customFormat="1" ht="12.75" outlineLevel="2">
      <c r="A389" s="334"/>
      <c r="B389" s="41"/>
      <c r="C389" s="264"/>
      <c r="D389" s="26"/>
      <c r="E389" s="254" t="s">
        <v>183</v>
      </c>
      <c r="F389" s="141"/>
      <c r="G389" s="141"/>
      <c r="H389" s="27"/>
      <c r="I389" s="99"/>
      <c r="J389" s="79"/>
      <c r="K389" s="141"/>
      <c r="L389" s="108"/>
      <c r="M389" s="27"/>
      <c r="N389" s="14"/>
      <c r="O389" s="108"/>
      <c r="P389" s="178">
        <f>$D391</f>
        <v>0</v>
      </c>
      <c r="Q389" s="386">
        <f>$D391</f>
        <v>0</v>
      </c>
      <c r="R389" s="178"/>
      <c r="S389" s="108"/>
      <c r="T389" s="141"/>
    </row>
    <row r="390" spans="1:20" s="310" customFormat="1" ht="12.75" outlineLevel="3">
      <c r="A390" s="339"/>
      <c r="B390" s="33"/>
      <c r="C390" s="213" t="s">
        <v>197</v>
      </c>
      <c r="D390" s="213" t="s">
        <v>136</v>
      </c>
      <c r="E390" s="259" t="s">
        <v>157</v>
      </c>
      <c r="F390" s="214" t="s">
        <v>153</v>
      </c>
      <c r="G390" s="214" t="s">
        <v>154</v>
      </c>
      <c r="H390" s="211" t="s">
        <v>40</v>
      </c>
      <c r="I390" s="212"/>
      <c r="J390" s="220"/>
      <c r="K390" s="215"/>
      <c r="L390" s="218" t="s">
        <v>147</v>
      </c>
      <c r="M390" s="211"/>
      <c r="N390" s="216"/>
      <c r="O390" s="203"/>
      <c r="P390" s="215" t="s">
        <v>115</v>
      </c>
      <c r="Q390" s="212" t="s">
        <v>184</v>
      </c>
      <c r="R390" s="215"/>
      <c r="S390" s="431"/>
      <c r="T390" s="408"/>
    </row>
    <row r="391" spans="1:20" s="305" customFormat="1" ht="12.75" outlineLevel="3">
      <c r="A391" s="336"/>
      <c r="B391" s="42"/>
      <c r="C391" s="16">
        <f>SUM(C392:C414)</f>
        <v>21</v>
      </c>
      <c r="D391" s="16">
        <f>SUM(D392:D414)</f>
        <v>0</v>
      </c>
      <c r="E391" s="259" t="s">
        <v>158</v>
      </c>
      <c r="F391" s="143">
        <f>SUM(F392:F414)</f>
        <v>4</v>
      </c>
      <c r="G391" s="143">
        <f>SUM(G392:G414)</f>
        <v>0</v>
      </c>
      <c r="H391" s="18" t="s">
        <v>40</v>
      </c>
      <c r="I391" s="100"/>
      <c r="J391" s="87"/>
      <c r="K391" s="143"/>
      <c r="L391" s="110">
        <f>SUM(L392:L414)</f>
        <v>0</v>
      </c>
      <c r="M391" s="18"/>
      <c r="N391" s="8"/>
      <c r="O391" s="110"/>
      <c r="P391" s="143">
        <f>SUM(P392:P414)</f>
        <v>0</v>
      </c>
      <c r="Q391" s="100">
        <f>SUM(Q392:Q414)</f>
        <v>0</v>
      </c>
      <c r="R391" s="143"/>
      <c r="S391" s="432"/>
      <c r="T391" s="409"/>
    </row>
    <row r="392" spans="1:20" s="308" customFormat="1" ht="6.75" customHeight="1" outlineLevel="2">
      <c r="A392" s="340"/>
      <c r="B392" s="45"/>
      <c r="C392" s="45"/>
      <c r="D392" s="127"/>
      <c r="E392" s="249"/>
      <c r="F392" s="137"/>
      <c r="G392" s="137"/>
      <c r="H392" s="46"/>
      <c r="I392" s="46"/>
      <c r="J392" s="121"/>
      <c r="K392" s="150"/>
      <c r="L392" s="103"/>
      <c r="M392" s="66"/>
      <c r="N392" s="48"/>
      <c r="O392" s="103"/>
      <c r="P392" s="137"/>
      <c r="Q392" s="391"/>
      <c r="R392" s="137"/>
      <c r="S392" s="433"/>
      <c r="T392" s="397"/>
    </row>
    <row r="393" spans="1:20" ht="12.75" outlineLevel="1">
      <c r="A393" s="344" t="s">
        <v>17</v>
      </c>
      <c r="B393" s="2" t="s">
        <v>710</v>
      </c>
      <c r="C393" s="134">
        <v>1</v>
      </c>
      <c r="D393" s="134">
        <v>0</v>
      </c>
      <c r="E393" s="248"/>
      <c r="F393" s="160">
        <v>0</v>
      </c>
      <c r="G393" s="160">
        <v>0</v>
      </c>
      <c r="H393" s="187"/>
      <c r="I393" s="188"/>
      <c r="J393" s="88"/>
      <c r="K393" s="189"/>
      <c r="L393" s="170">
        <v>0</v>
      </c>
      <c r="M393" s="193"/>
      <c r="N393" s="194"/>
      <c r="O393" s="195"/>
      <c r="P393" s="177" t="s">
        <v>668</v>
      </c>
      <c r="Q393" s="126">
        <v>0</v>
      </c>
      <c r="R393" s="177" t="s">
        <v>711</v>
      </c>
      <c r="S393" s="436" t="s">
        <v>712</v>
      </c>
      <c r="T393" s="400" t="s">
        <v>713</v>
      </c>
    </row>
    <row r="394" spans="1:20" ht="12.75" outlineLevel="1">
      <c r="A394" s="344" t="s">
        <v>456</v>
      </c>
      <c r="B394" s="2" t="s">
        <v>710</v>
      </c>
      <c r="C394" s="134">
        <v>1</v>
      </c>
      <c r="D394" s="134">
        <v>0</v>
      </c>
      <c r="E394" s="248"/>
      <c r="F394" s="160">
        <v>0</v>
      </c>
      <c r="G394" s="160">
        <v>0</v>
      </c>
      <c r="H394" s="190"/>
      <c r="I394" s="93"/>
      <c r="J394" s="88"/>
      <c r="K394" s="116"/>
      <c r="L394" s="170">
        <v>0</v>
      </c>
      <c r="M394" s="196"/>
      <c r="N394" s="125"/>
      <c r="O394" s="171"/>
      <c r="P394" s="177" t="s">
        <v>668</v>
      </c>
      <c r="Q394" s="126">
        <v>0</v>
      </c>
      <c r="R394" s="177" t="s">
        <v>669</v>
      </c>
      <c r="S394" s="436" t="s">
        <v>670</v>
      </c>
      <c r="T394" s="400" t="s">
        <v>671</v>
      </c>
    </row>
    <row r="395" spans="1:20" ht="12.75" outlineLevel="1">
      <c r="A395" s="344" t="s">
        <v>16</v>
      </c>
      <c r="B395" s="2" t="s">
        <v>710</v>
      </c>
      <c r="C395" s="134">
        <v>1</v>
      </c>
      <c r="D395" s="134">
        <v>0</v>
      </c>
      <c r="E395" s="248"/>
      <c r="F395" s="160">
        <v>0</v>
      </c>
      <c r="G395" s="160">
        <v>0</v>
      </c>
      <c r="H395" s="190"/>
      <c r="I395" s="93"/>
      <c r="J395" s="88"/>
      <c r="K395" s="116"/>
      <c r="L395" s="170">
        <v>0</v>
      </c>
      <c r="M395" s="196"/>
      <c r="N395" s="125"/>
      <c r="O395" s="171"/>
      <c r="P395" s="177" t="s">
        <v>668</v>
      </c>
      <c r="Q395" s="126">
        <v>0</v>
      </c>
      <c r="R395" s="177" t="s">
        <v>672</v>
      </c>
      <c r="S395" s="436" t="s">
        <v>673</v>
      </c>
      <c r="T395" s="400" t="s">
        <v>674</v>
      </c>
    </row>
    <row r="396" spans="1:20" ht="12.75" outlineLevel="1">
      <c r="A396" s="344" t="s">
        <v>16</v>
      </c>
      <c r="B396" s="2" t="s">
        <v>710</v>
      </c>
      <c r="C396" s="134">
        <v>1</v>
      </c>
      <c r="D396" s="134">
        <v>0</v>
      </c>
      <c r="E396" s="248"/>
      <c r="F396" s="160">
        <v>0</v>
      </c>
      <c r="G396" s="160">
        <v>0</v>
      </c>
      <c r="H396" s="190"/>
      <c r="I396" s="93"/>
      <c r="J396" s="88"/>
      <c r="K396" s="116"/>
      <c r="L396" s="170">
        <v>0</v>
      </c>
      <c r="M396" s="196"/>
      <c r="N396" s="125"/>
      <c r="O396" s="171"/>
      <c r="P396" s="177" t="s">
        <v>668</v>
      </c>
      <c r="Q396" s="126">
        <v>0</v>
      </c>
      <c r="R396" s="177" t="s">
        <v>672</v>
      </c>
      <c r="S396" s="436" t="s">
        <v>675</v>
      </c>
      <c r="T396" s="400" t="s">
        <v>674</v>
      </c>
    </row>
    <row r="397" spans="1:20" ht="12.75" outlineLevel="1">
      <c r="A397" s="344" t="s">
        <v>373</v>
      </c>
      <c r="B397" s="2" t="s">
        <v>710</v>
      </c>
      <c r="C397" s="134">
        <v>1</v>
      </c>
      <c r="D397" s="134">
        <v>0</v>
      </c>
      <c r="E397" s="248"/>
      <c r="F397" s="160">
        <v>0</v>
      </c>
      <c r="G397" s="160">
        <v>0</v>
      </c>
      <c r="H397" s="190"/>
      <c r="I397" s="93"/>
      <c r="J397" s="88"/>
      <c r="K397" s="116"/>
      <c r="L397" s="170">
        <v>0</v>
      </c>
      <c r="M397" s="196"/>
      <c r="N397" s="125"/>
      <c r="O397" s="171"/>
      <c r="P397" s="177" t="s">
        <v>668</v>
      </c>
      <c r="Q397" s="126">
        <v>0</v>
      </c>
      <c r="R397" s="177" t="s">
        <v>708</v>
      </c>
      <c r="S397" s="436" t="s">
        <v>709</v>
      </c>
      <c r="T397" s="400" t="s">
        <v>678</v>
      </c>
    </row>
    <row r="398" spans="1:20" ht="12.75" outlineLevel="1">
      <c r="A398" s="344" t="s">
        <v>373</v>
      </c>
      <c r="B398" s="2" t="s">
        <v>710</v>
      </c>
      <c r="C398" s="134">
        <v>1</v>
      </c>
      <c r="D398" s="134">
        <v>0</v>
      </c>
      <c r="E398" s="248"/>
      <c r="F398" s="160">
        <v>0</v>
      </c>
      <c r="G398" s="160">
        <v>0</v>
      </c>
      <c r="H398" s="190"/>
      <c r="I398" s="93"/>
      <c r="J398" s="88"/>
      <c r="K398" s="116"/>
      <c r="L398" s="170">
        <v>0</v>
      </c>
      <c r="M398" s="196"/>
      <c r="N398" s="125"/>
      <c r="O398" s="171"/>
      <c r="P398" s="177" t="s">
        <v>668</v>
      </c>
      <c r="Q398" s="126">
        <v>0</v>
      </c>
      <c r="R398" s="177" t="s">
        <v>714</v>
      </c>
      <c r="S398" s="436" t="s">
        <v>715</v>
      </c>
      <c r="T398" s="400" t="s">
        <v>678</v>
      </c>
    </row>
    <row r="399" spans="1:20" ht="12.75" outlineLevel="1">
      <c r="A399" s="344" t="s">
        <v>444</v>
      </c>
      <c r="B399" s="2" t="s">
        <v>710</v>
      </c>
      <c r="C399" s="134">
        <v>1</v>
      </c>
      <c r="D399" s="134">
        <v>0</v>
      </c>
      <c r="E399" s="248"/>
      <c r="F399" s="160">
        <v>1</v>
      </c>
      <c r="G399" s="160">
        <v>0</v>
      </c>
      <c r="H399" s="190"/>
      <c r="I399" s="93"/>
      <c r="J399" s="88"/>
      <c r="K399" s="116"/>
      <c r="L399" s="170">
        <v>0</v>
      </c>
      <c r="M399" s="196"/>
      <c r="N399" s="125"/>
      <c r="O399" s="171"/>
      <c r="P399" s="177" t="s">
        <v>668</v>
      </c>
      <c r="Q399" s="126">
        <v>0</v>
      </c>
      <c r="R399" s="177" t="s">
        <v>716</v>
      </c>
      <c r="S399" s="436" t="s">
        <v>717</v>
      </c>
      <c r="T399" s="400" t="s">
        <v>718</v>
      </c>
    </row>
    <row r="400" spans="1:20" ht="12.75" outlineLevel="1">
      <c r="A400" s="344" t="s">
        <v>541</v>
      </c>
      <c r="B400" s="2" t="s">
        <v>710</v>
      </c>
      <c r="C400" s="134">
        <v>1</v>
      </c>
      <c r="D400" s="134">
        <v>0</v>
      </c>
      <c r="E400" s="248"/>
      <c r="F400" s="160">
        <v>0</v>
      </c>
      <c r="G400" s="160">
        <v>0</v>
      </c>
      <c r="H400" s="190"/>
      <c r="I400" s="93"/>
      <c r="J400" s="88"/>
      <c r="K400" s="116"/>
      <c r="L400" s="170">
        <v>0</v>
      </c>
      <c r="M400" s="196"/>
      <c r="N400" s="125"/>
      <c r="O400" s="171"/>
      <c r="P400" s="177" t="s">
        <v>668</v>
      </c>
      <c r="Q400" s="126">
        <v>0</v>
      </c>
      <c r="R400" s="177" t="s">
        <v>719</v>
      </c>
      <c r="S400" s="436" t="s">
        <v>720</v>
      </c>
      <c r="T400" s="400" t="s">
        <v>721</v>
      </c>
    </row>
    <row r="401" spans="1:20" ht="12.75" outlineLevel="1">
      <c r="A401" s="344" t="s">
        <v>325</v>
      </c>
      <c r="B401" s="2" t="s">
        <v>710</v>
      </c>
      <c r="C401" s="134">
        <v>1</v>
      </c>
      <c r="D401" s="134">
        <v>0</v>
      </c>
      <c r="E401" s="248"/>
      <c r="F401" s="160">
        <v>0</v>
      </c>
      <c r="G401" s="160">
        <v>0</v>
      </c>
      <c r="H401" s="190"/>
      <c r="I401" s="93"/>
      <c r="J401" s="88"/>
      <c r="K401" s="116"/>
      <c r="L401" s="170">
        <v>0</v>
      </c>
      <c r="M401" s="196"/>
      <c r="N401" s="125"/>
      <c r="O401" s="171"/>
      <c r="P401" s="177" t="s">
        <v>668</v>
      </c>
      <c r="Q401" s="126">
        <v>0</v>
      </c>
      <c r="R401" s="177" t="s">
        <v>722</v>
      </c>
      <c r="S401" s="436" t="s">
        <v>723</v>
      </c>
      <c r="T401" s="400" t="s">
        <v>724</v>
      </c>
    </row>
    <row r="402" spans="1:20" ht="12.75" outlineLevel="1">
      <c r="A402" s="344" t="s">
        <v>328</v>
      </c>
      <c r="B402" s="2" t="s">
        <v>710</v>
      </c>
      <c r="C402" s="134">
        <v>1</v>
      </c>
      <c r="D402" s="134">
        <v>0</v>
      </c>
      <c r="E402" s="248"/>
      <c r="F402" s="160">
        <v>1</v>
      </c>
      <c r="G402" s="160">
        <v>0</v>
      </c>
      <c r="H402" s="190"/>
      <c r="I402" s="93"/>
      <c r="J402" s="88"/>
      <c r="K402" s="116"/>
      <c r="L402" s="170">
        <v>0</v>
      </c>
      <c r="M402" s="196"/>
      <c r="N402" s="125"/>
      <c r="O402" s="171"/>
      <c r="P402" s="177" t="s">
        <v>668</v>
      </c>
      <c r="Q402" s="126">
        <v>0</v>
      </c>
      <c r="R402" s="177" t="s">
        <v>725</v>
      </c>
      <c r="S402" s="436" t="s">
        <v>726</v>
      </c>
      <c r="T402" s="400" t="s">
        <v>727</v>
      </c>
    </row>
    <row r="403" spans="1:20" ht="12.75" outlineLevel="1">
      <c r="A403" s="344" t="s">
        <v>575</v>
      </c>
      <c r="B403" s="2" t="s">
        <v>710</v>
      </c>
      <c r="C403" s="134">
        <v>1</v>
      </c>
      <c r="D403" s="134">
        <v>0</v>
      </c>
      <c r="E403" s="248"/>
      <c r="F403" s="160">
        <v>1</v>
      </c>
      <c r="G403" s="160">
        <v>0</v>
      </c>
      <c r="H403" s="190"/>
      <c r="I403" s="93"/>
      <c r="J403" s="88"/>
      <c r="K403" s="116"/>
      <c r="L403" s="170">
        <v>0</v>
      </c>
      <c r="M403" s="196"/>
      <c r="N403" s="125"/>
      <c r="O403" s="171"/>
      <c r="P403" s="177" t="s">
        <v>668</v>
      </c>
      <c r="Q403" s="126">
        <v>0</v>
      </c>
      <c r="R403" s="177" t="s">
        <v>728</v>
      </c>
      <c r="S403" s="436" t="s">
        <v>729</v>
      </c>
      <c r="T403" s="400" t="s">
        <v>730</v>
      </c>
    </row>
    <row r="404" spans="1:20" ht="12.75" outlineLevel="1">
      <c r="A404" s="344" t="s">
        <v>321</v>
      </c>
      <c r="B404" s="2" t="s">
        <v>710</v>
      </c>
      <c r="C404" s="134">
        <v>1</v>
      </c>
      <c r="D404" s="134">
        <v>0</v>
      </c>
      <c r="E404" s="248"/>
      <c r="F404" s="160">
        <v>0</v>
      </c>
      <c r="G404" s="160">
        <v>0</v>
      </c>
      <c r="H404" s="190"/>
      <c r="I404" s="93"/>
      <c r="J404" s="88"/>
      <c r="K404" s="116"/>
      <c r="L404" s="170">
        <v>0</v>
      </c>
      <c r="M404" s="196"/>
      <c r="N404" s="125"/>
      <c r="O404" s="171"/>
      <c r="P404" s="177" t="s">
        <v>668</v>
      </c>
      <c r="Q404" s="126">
        <v>0</v>
      </c>
      <c r="R404" s="177" t="s">
        <v>731</v>
      </c>
      <c r="S404" s="436" t="s">
        <v>732</v>
      </c>
      <c r="T404" s="400" t="s">
        <v>733</v>
      </c>
    </row>
    <row r="405" spans="1:20" ht="12.75" outlineLevel="1">
      <c r="A405" s="344" t="s">
        <v>734</v>
      </c>
      <c r="B405" s="2" t="s">
        <v>710</v>
      </c>
      <c r="C405" s="134">
        <v>1</v>
      </c>
      <c r="D405" s="134">
        <v>0</v>
      </c>
      <c r="E405" s="248"/>
      <c r="F405" s="160">
        <v>0</v>
      </c>
      <c r="G405" s="160">
        <v>0</v>
      </c>
      <c r="H405" s="190"/>
      <c r="I405" s="93"/>
      <c r="J405" s="88"/>
      <c r="K405" s="116"/>
      <c r="L405" s="170">
        <v>0</v>
      </c>
      <c r="M405" s="196"/>
      <c r="N405" s="125"/>
      <c r="O405" s="171"/>
      <c r="P405" s="177" t="s">
        <v>668</v>
      </c>
      <c r="Q405" s="126">
        <v>0</v>
      </c>
      <c r="R405" s="177" t="s">
        <v>735</v>
      </c>
      <c r="S405" s="436" t="s">
        <v>736</v>
      </c>
      <c r="T405" s="400" t="s">
        <v>737</v>
      </c>
    </row>
    <row r="406" spans="1:20" ht="12.75" outlineLevel="1">
      <c r="A406" s="344" t="s">
        <v>738</v>
      </c>
      <c r="B406" s="2" t="s">
        <v>710</v>
      </c>
      <c r="C406" s="134">
        <v>1</v>
      </c>
      <c r="D406" s="134">
        <v>0</v>
      </c>
      <c r="E406" s="248"/>
      <c r="F406" s="160">
        <v>0</v>
      </c>
      <c r="G406" s="160">
        <v>0</v>
      </c>
      <c r="H406" s="190"/>
      <c r="I406" s="93"/>
      <c r="J406" s="88"/>
      <c r="K406" s="116"/>
      <c r="L406" s="170">
        <v>0</v>
      </c>
      <c r="M406" s="196"/>
      <c r="N406" s="125"/>
      <c r="O406" s="171"/>
      <c r="P406" s="177" t="s">
        <v>668</v>
      </c>
      <c r="Q406" s="126">
        <v>0</v>
      </c>
      <c r="R406" s="177" t="s">
        <v>739</v>
      </c>
      <c r="S406" s="436" t="s">
        <v>740</v>
      </c>
      <c r="T406" s="400" t="s">
        <v>741</v>
      </c>
    </row>
    <row r="407" spans="1:20" ht="12.75" outlineLevel="1">
      <c r="A407" s="344" t="s">
        <v>691</v>
      </c>
      <c r="B407" s="2" t="s">
        <v>710</v>
      </c>
      <c r="C407" s="134">
        <v>1</v>
      </c>
      <c r="D407" s="134">
        <v>0</v>
      </c>
      <c r="E407" s="248"/>
      <c r="F407" s="160">
        <v>0</v>
      </c>
      <c r="G407" s="160">
        <v>0</v>
      </c>
      <c r="H407" s="190"/>
      <c r="I407" s="93"/>
      <c r="J407" s="88"/>
      <c r="K407" s="116"/>
      <c r="L407" s="170">
        <v>0</v>
      </c>
      <c r="M407" s="196"/>
      <c r="N407" s="125"/>
      <c r="O407" s="171"/>
      <c r="P407" s="177" t="s">
        <v>668</v>
      </c>
      <c r="Q407" s="126">
        <v>0</v>
      </c>
      <c r="R407" s="177" t="s">
        <v>742</v>
      </c>
      <c r="S407" s="436" t="s">
        <v>743</v>
      </c>
      <c r="T407" s="400" t="s">
        <v>292</v>
      </c>
    </row>
    <row r="408" spans="1:20" ht="12.75" outlineLevel="1">
      <c r="A408" s="344" t="s">
        <v>695</v>
      </c>
      <c r="B408" s="2" t="s">
        <v>710</v>
      </c>
      <c r="C408" s="134">
        <v>1</v>
      </c>
      <c r="D408" s="134">
        <v>0</v>
      </c>
      <c r="E408" s="248"/>
      <c r="F408" s="160">
        <v>0</v>
      </c>
      <c r="G408" s="160">
        <v>0</v>
      </c>
      <c r="H408" s="190"/>
      <c r="I408" s="93"/>
      <c r="J408" s="88"/>
      <c r="K408" s="116"/>
      <c r="L408" s="170">
        <v>0</v>
      </c>
      <c r="M408" s="196"/>
      <c r="N408" s="125"/>
      <c r="O408" s="171"/>
      <c r="P408" s="177" t="s">
        <v>668</v>
      </c>
      <c r="Q408" s="126">
        <v>0</v>
      </c>
      <c r="R408" s="177" t="s">
        <v>696</v>
      </c>
      <c r="S408" s="436" t="s">
        <v>697</v>
      </c>
      <c r="T408" s="400" t="s">
        <v>698</v>
      </c>
    </row>
    <row r="409" spans="1:20" ht="12.75" outlineLevel="1">
      <c r="A409" s="344" t="s">
        <v>695</v>
      </c>
      <c r="B409" s="2" t="s">
        <v>710</v>
      </c>
      <c r="C409" s="134">
        <v>1</v>
      </c>
      <c r="D409" s="134">
        <v>0</v>
      </c>
      <c r="E409" s="248"/>
      <c r="F409" s="160">
        <v>0</v>
      </c>
      <c r="G409" s="160">
        <v>0</v>
      </c>
      <c r="H409" s="190"/>
      <c r="I409" s="93"/>
      <c r="J409" s="88"/>
      <c r="K409" s="116"/>
      <c r="L409" s="170">
        <v>0</v>
      </c>
      <c r="M409" s="196"/>
      <c r="N409" s="125"/>
      <c r="O409" s="171"/>
      <c r="P409" s="177" t="s">
        <v>668</v>
      </c>
      <c r="Q409" s="126">
        <v>0</v>
      </c>
      <c r="R409" s="177" t="s">
        <v>696</v>
      </c>
      <c r="S409" s="436" t="s">
        <v>699</v>
      </c>
      <c r="T409" s="400" t="s">
        <v>700</v>
      </c>
    </row>
    <row r="410" spans="1:20" ht="12.75" outlineLevel="1">
      <c r="A410" s="344" t="s">
        <v>524</v>
      </c>
      <c r="B410" s="2" t="s">
        <v>710</v>
      </c>
      <c r="C410" s="134">
        <v>1</v>
      </c>
      <c r="D410" s="134">
        <v>0</v>
      </c>
      <c r="E410" s="248"/>
      <c r="F410" s="160">
        <v>0</v>
      </c>
      <c r="G410" s="160">
        <v>0</v>
      </c>
      <c r="H410" s="190"/>
      <c r="I410" s="93"/>
      <c r="J410" s="88"/>
      <c r="K410" s="116"/>
      <c r="L410" s="170">
        <v>0</v>
      </c>
      <c r="M410" s="196"/>
      <c r="N410" s="125"/>
      <c r="O410" s="171"/>
      <c r="P410" s="177" t="s">
        <v>668</v>
      </c>
      <c r="Q410" s="126">
        <v>0</v>
      </c>
      <c r="R410" s="177" t="s">
        <v>744</v>
      </c>
      <c r="S410" s="436" t="s">
        <v>745</v>
      </c>
      <c r="T410" s="400" t="s">
        <v>302</v>
      </c>
    </row>
    <row r="411" spans="1:20" ht="12.75" outlineLevel="1">
      <c r="A411" s="344" t="s">
        <v>490</v>
      </c>
      <c r="B411" s="2" t="s">
        <v>710</v>
      </c>
      <c r="C411" s="134">
        <v>1</v>
      </c>
      <c r="D411" s="134">
        <v>0</v>
      </c>
      <c r="E411" s="248"/>
      <c r="F411" s="160">
        <v>0</v>
      </c>
      <c r="G411" s="160">
        <v>0</v>
      </c>
      <c r="H411" s="190"/>
      <c r="I411" s="93"/>
      <c r="J411" s="88"/>
      <c r="K411" s="116"/>
      <c r="L411" s="170">
        <v>0</v>
      </c>
      <c r="M411" s="196"/>
      <c r="N411" s="125"/>
      <c r="O411" s="171"/>
      <c r="P411" s="177" t="s">
        <v>668</v>
      </c>
      <c r="Q411" s="126">
        <v>0</v>
      </c>
      <c r="R411" s="177" t="s">
        <v>746</v>
      </c>
      <c r="S411" s="436" t="s">
        <v>747</v>
      </c>
      <c r="T411" s="400" t="s">
        <v>308</v>
      </c>
    </row>
    <row r="412" spans="1:20" ht="12.75" outlineLevel="1">
      <c r="A412" s="344" t="s">
        <v>703</v>
      </c>
      <c r="B412" s="2" t="s">
        <v>710</v>
      </c>
      <c r="C412" s="134">
        <v>1</v>
      </c>
      <c r="D412" s="134">
        <v>0</v>
      </c>
      <c r="E412" s="248"/>
      <c r="F412" s="160">
        <v>0</v>
      </c>
      <c r="G412" s="160">
        <v>0</v>
      </c>
      <c r="H412" s="190"/>
      <c r="I412" s="93"/>
      <c r="J412" s="88"/>
      <c r="K412" s="116"/>
      <c r="L412" s="170">
        <v>0</v>
      </c>
      <c r="M412" s="196"/>
      <c r="N412" s="125"/>
      <c r="O412" s="171"/>
      <c r="P412" s="177" t="s">
        <v>668</v>
      </c>
      <c r="Q412" s="126">
        <v>0</v>
      </c>
      <c r="R412" s="177" t="s">
        <v>748</v>
      </c>
      <c r="S412" s="436" t="s">
        <v>749</v>
      </c>
      <c r="T412" s="400" t="s">
        <v>750</v>
      </c>
    </row>
    <row r="413" spans="1:20" ht="12.75" outlineLevel="1">
      <c r="A413" s="344" t="s">
        <v>585</v>
      </c>
      <c r="B413" s="2" t="s">
        <v>710</v>
      </c>
      <c r="C413" s="134">
        <v>1</v>
      </c>
      <c r="D413" s="134">
        <v>0</v>
      </c>
      <c r="E413" s="248"/>
      <c r="F413" s="160">
        <v>1</v>
      </c>
      <c r="G413" s="160">
        <v>0</v>
      </c>
      <c r="H413" s="190"/>
      <c r="I413" s="93"/>
      <c r="J413" s="88"/>
      <c r="K413" s="116"/>
      <c r="L413" s="170">
        <v>0</v>
      </c>
      <c r="M413" s="196"/>
      <c r="N413" s="125"/>
      <c r="O413" s="171"/>
      <c r="P413" s="177" t="s">
        <v>668</v>
      </c>
      <c r="Q413" s="126">
        <v>0</v>
      </c>
      <c r="R413" s="177" t="s">
        <v>751</v>
      </c>
      <c r="S413" s="436" t="s">
        <v>1</v>
      </c>
      <c r="T413" s="400" t="s">
        <v>2</v>
      </c>
    </row>
    <row r="414" spans="1:20" s="305" customFormat="1" ht="5.25" customHeight="1" outlineLevel="1">
      <c r="A414" s="330"/>
      <c r="B414" s="4"/>
      <c r="C414" s="4"/>
      <c r="D414" s="129"/>
      <c r="E414" s="252"/>
      <c r="F414" s="147"/>
      <c r="G414" s="147"/>
      <c r="H414" s="5"/>
      <c r="I414" s="5"/>
      <c r="J414" s="118"/>
      <c r="K414" s="147"/>
      <c r="L414" s="113"/>
      <c r="M414" s="71"/>
      <c r="N414" s="9"/>
      <c r="O414" s="113"/>
      <c r="P414" s="147"/>
      <c r="Q414" s="384"/>
      <c r="R414" s="147"/>
      <c r="S414" s="429"/>
      <c r="T414" s="395"/>
    </row>
    <row r="415" spans="1:20" s="303" customFormat="1" ht="12.75" outlineLevel="2">
      <c r="A415" s="328"/>
      <c r="B415" s="31" t="s">
        <v>47</v>
      </c>
      <c r="C415" s="128"/>
      <c r="D415" s="128"/>
      <c r="E415" s="258" t="s">
        <v>160</v>
      </c>
      <c r="F415" s="138"/>
      <c r="G415" s="138"/>
      <c r="H415" s="30" t="s">
        <v>40</v>
      </c>
      <c r="I415" s="97"/>
      <c r="J415" s="75"/>
      <c r="K415" s="138"/>
      <c r="L415" s="104"/>
      <c r="M415" s="30"/>
      <c r="N415" s="28"/>
      <c r="O415" s="104"/>
      <c r="P415" s="138" t="s">
        <v>116</v>
      </c>
      <c r="Q415" s="97" t="s">
        <v>117</v>
      </c>
      <c r="R415" s="138"/>
      <c r="S415" s="430"/>
      <c r="T415" s="396"/>
    </row>
    <row r="416" spans="1:20" s="306" customFormat="1" ht="12.75" outlineLevel="2">
      <c r="A416" s="334"/>
      <c r="B416" s="41"/>
      <c r="C416" s="32"/>
      <c r="D416" s="26"/>
      <c r="E416" s="254" t="s">
        <v>161</v>
      </c>
      <c r="F416" s="141"/>
      <c r="G416" s="141"/>
      <c r="H416" s="27" t="s">
        <v>40</v>
      </c>
      <c r="I416" s="99"/>
      <c r="J416" s="79"/>
      <c r="K416" s="141"/>
      <c r="L416" s="108"/>
      <c r="M416" s="27"/>
      <c r="N416" s="14"/>
      <c r="O416" s="108"/>
      <c r="P416" s="178">
        <f>IF(P418&gt;0,P417/P418,0)</f>
        <v>0</v>
      </c>
      <c r="Q416" s="385">
        <f>IF(Q418&gt;0,Q417/Q418,0)</f>
        <v>0</v>
      </c>
      <c r="R416" s="139"/>
      <c r="S416" s="108"/>
      <c r="T416" s="141"/>
    </row>
    <row r="417" spans="1:20" s="306" customFormat="1" ht="12.75" outlineLevel="2">
      <c r="A417" s="334"/>
      <c r="B417" s="41"/>
      <c r="C417" s="264"/>
      <c r="D417" s="26"/>
      <c r="E417" s="254" t="s">
        <v>182</v>
      </c>
      <c r="F417" s="141"/>
      <c r="G417" s="141"/>
      <c r="H417" s="27"/>
      <c r="I417" s="99"/>
      <c r="J417" s="79"/>
      <c r="K417" s="141"/>
      <c r="L417" s="108"/>
      <c r="M417" s="27"/>
      <c r="N417" s="14"/>
      <c r="O417" s="108"/>
      <c r="P417" s="178">
        <f>P420</f>
        <v>0</v>
      </c>
      <c r="Q417" s="386">
        <f>Q420</f>
        <v>0</v>
      </c>
      <c r="R417" s="178"/>
      <c r="S417" s="108"/>
      <c r="T417" s="141"/>
    </row>
    <row r="418" spans="1:20" s="306" customFormat="1" ht="12.75" outlineLevel="2">
      <c r="A418" s="334"/>
      <c r="B418" s="41"/>
      <c r="C418" s="264"/>
      <c r="D418" s="26"/>
      <c r="E418" s="254" t="s">
        <v>183</v>
      </c>
      <c r="F418" s="141"/>
      <c r="G418" s="141"/>
      <c r="H418" s="27"/>
      <c r="I418" s="99"/>
      <c r="J418" s="79"/>
      <c r="K418" s="141"/>
      <c r="L418" s="108"/>
      <c r="M418" s="27"/>
      <c r="N418" s="14"/>
      <c r="O418" s="108"/>
      <c r="P418" s="178">
        <f>$D420</f>
        <v>0</v>
      </c>
      <c r="Q418" s="386">
        <f>$D420</f>
        <v>0</v>
      </c>
      <c r="R418" s="178"/>
      <c r="S418" s="108"/>
      <c r="T418" s="141"/>
    </row>
    <row r="419" spans="1:20" s="310" customFormat="1" ht="12.75" outlineLevel="3">
      <c r="A419" s="339"/>
      <c r="B419" s="33"/>
      <c r="C419" s="213" t="s">
        <v>206</v>
      </c>
      <c r="D419" s="213" t="s">
        <v>202</v>
      </c>
      <c r="E419" s="259" t="s">
        <v>157</v>
      </c>
      <c r="F419" s="214" t="s">
        <v>207</v>
      </c>
      <c r="G419" s="214" t="s">
        <v>208</v>
      </c>
      <c r="H419" s="211" t="s">
        <v>40</v>
      </c>
      <c r="I419" s="212"/>
      <c r="J419" s="220"/>
      <c r="K419" s="215"/>
      <c r="L419" s="218" t="s">
        <v>203</v>
      </c>
      <c r="M419" s="211"/>
      <c r="N419" s="216"/>
      <c r="O419" s="203"/>
      <c r="P419" s="215" t="s">
        <v>118</v>
      </c>
      <c r="Q419" s="212" t="s">
        <v>119</v>
      </c>
      <c r="R419" s="215"/>
      <c r="S419" s="431"/>
      <c r="T419" s="408"/>
    </row>
    <row r="420" spans="1:20" s="305" customFormat="1" ht="12.75" outlineLevel="3">
      <c r="A420" s="336"/>
      <c r="B420" s="42"/>
      <c r="C420" s="16">
        <f>SUM(C421:C427)</f>
        <v>5</v>
      </c>
      <c r="D420" s="16">
        <f>SUM(D421:D427)</f>
        <v>0</v>
      </c>
      <c r="E420" s="259" t="s">
        <v>158</v>
      </c>
      <c r="F420" s="143">
        <f>SUM(F421:F427)</f>
        <v>0</v>
      </c>
      <c r="G420" s="143">
        <f>SUM(G421:G427)</f>
        <v>0</v>
      </c>
      <c r="H420" s="18" t="s">
        <v>40</v>
      </c>
      <c r="I420" s="100"/>
      <c r="J420" s="87"/>
      <c r="K420" s="143"/>
      <c r="L420" s="110">
        <f>SUM(L421:L427)</f>
        <v>0</v>
      </c>
      <c r="M420" s="18"/>
      <c r="N420" s="8"/>
      <c r="O420" s="110"/>
      <c r="P420" s="143">
        <f>SUM(P421:P427)</f>
        <v>0</v>
      </c>
      <c r="Q420" s="100">
        <f>SUM(Q421:Q427)</f>
        <v>0</v>
      </c>
      <c r="R420" s="143"/>
      <c r="S420" s="432"/>
      <c r="T420" s="409"/>
    </row>
    <row r="421" spans="1:20" s="308" customFormat="1" ht="6.75" customHeight="1" outlineLevel="2">
      <c r="A421" s="340"/>
      <c r="B421" s="45"/>
      <c r="C421" s="45"/>
      <c r="D421" s="127"/>
      <c r="E421" s="249"/>
      <c r="F421" s="137"/>
      <c r="G421" s="137"/>
      <c r="H421" s="46"/>
      <c r="I421" s="46"/>
      <c r="J421" s="121"/>
      <c r="K421" s="150"/>
      <c r="L421" s="103"/>
      <c r="M421" s="66"/>
      <c r="N421" s="48"/>
      <c r="O421" s="103"/>
      <c r="P421" s="137"/>
      <c r="Q421" s="391"/>
      <c r="R421" s="137"/>
      <c r="S421" s="433"/>
      <c r="T421" s="397"/>
    </row>
    <row r="422" spans="1:20" ht="12.75" outlineLevel="1">
      <c r="A422" s="344" t="s">
        <v>456</v>
      </c>
      <c r="B422" s="2" t="s">
        <v>707</v>
      </c>
      <c r="C422" s="134">
        <v>1</v>
      </c>
      <c r="D422" s="134">
        <v>0</v>
      </c>
      <c r="E422" s="248"/>
      <c r="F422" s="160">
        <v>0</v>
      </c>
      <c r="G422" s="160">
        <v>0</v>
      </c>
      <c r="H422" s="187"/>
      <c r="I422" s="188"/>
      <c r="J422" s="88"/>
      <c r="K422" s="189"/>
      <c r="L422" s="170">
        <v>0</v>
      </c>
      <c r="M422" s="193"/>
      <c r="N422" s="194"/>
      <c r="O422" s="195"/>
      <c r="P422" s="177" t="s">
        <v>668</v>
      </c>
      <c r="Q422" s="126">
        <v>0</v>
      </c>
      <c r="R422" s="177" t="s">
        <v>669</v>
      </c>
      <c r="S422" s="436" t="s">
        <v>670</v>
      </c>
      <c r="T422" s="400" t="s">
        <v>671</v>
      </c>
    </row>
    <row r="423" spans="1:20" ht="12.75" outlineLevel="1">
      <c r="A423" s="344" t="s">
        <v>16</v>
      </c>
      <c r="B423" s="2" t="s">
        <v>707</v>
      </c>
      <c r="C423" s="134">
        <v>1</v>
      </c>
      <c r="D423" s="134">
        <v>0</v>
      </c>
      <c r="E423" s="248"/>
      <c r="F423" s="160">
        <v>0</v>
      </c>
      <c r="G423" s="160">
        <v>0</v>
      </c>
      <c r="H423" s="190"/>
      <c r="I423" s="93"/>
      <c r="J423" s="88"/>
      <c r="K423" s="116"/>
      <c r="L423" s="170">
        <v>0</v>
      </c>
      <c r="M423" s="196"/>
      <c r="N423" s="125"/>
      <c r="O423" s="171"/>
      <c r="P423" s="177" t="s">
        <v>668</v>
      </c>
      <c r="Q423" s="126">
        <v>0</v>
      </c>
      <c r="R423" s="177" t="s">
        <v>672</v>
      </c>
      <c r="S423" s="436" t="s">
        <v>673</v>
      </c>
      <c r="T423" s="400" t="s">
        <v>674</v>
      </c>
    </row>
    <row r="424" spans="1:20" ht="12.75" outlineLevel="1">
      <c r="A424" s="344" t="s">
        <v>16</v>
      </c>
      <c r="B424" s="2" t="s">
        <v>707</v>
      </c>
      <c r="C424" s="134">
        <v>1</v>
      </c>
      <c r="D424" s="134">
        <v>0</v>
      </c>
      <c r="E424" s="248"/>
      <c r="F424" s="160">
        <v>0</v>
      </c>
      <c r="G424" s="160">
        <v>0</v>
      </c>
      <c r="H424" s="190"/>
      <c r="I424" s="93"/>
      <c r="J424" s="88"/>
      <c r="K424" s="116"/>
      <c r="L424" s="170">
        <v>0</v>
      </c>
      <c r="M424" s="196"/>
      <c r="N424" s="125"/>
      <c r="O424" s="171"/>
      <c r="P424" s="177" t="s">
        <v>668</v>
      </c>
      <c r="Q424" s="126">
        <v>0</v>
      </c>
      <c r="R424" s="177" t="s">
        <v>672</v>
      </c>
      <c r="S424" s="436" t="s">
        <v>675</v>
      </c>
      <c r="T424" s="400" t="s">
        <v>674</v>
      </c>
    </row>
    <row r="425" spans="1:20" ht="12.75" outlineLevel="1">
      <c r="A425" s="344" t="s">
        <v>373</v>
      </c>
      <c r="B425" s="2" t="s">
        <v>707</v>
      </c>
      <c r="C425" s="134">
        <v>1</v>
      </c>
      <c r="D425" s="134">
        <v>0</v>
      </c>
      <c r="E425" s="248"/>
      <c r="F425" s="160">
        <v>0</v>
      </c>
      <c r="G425" s="160">
        <v>0</v>
      </c>
      <c r="H425" s="190"/>
      <c r="I425" s="93"/>
      <c r="J425" s="88"/>
      <c r="K425" s="116"/>
      <c r="L425" s="170">
        <v>0</v>
      </c>
      <c r="M425" s="196"/>
      <c r="N425" s="125"/>
      <c r="O425" s="171"/>
      <c r="P425" s="177" t="s">
        <v>668</v>
      </c>
      <c r="Q425" s="126">
        <v>0</v>
      </c>
      <c r="R425" s="177" t="s">
        <v>708</v>
      </c>
      <c r="S425" s="436" t="s">
        <v>709</v>
      </c>
      <c r="T425" s="400" t="s">
        <v>678</v>
      </c>
    </row>
    <row r="426" spans="1:20" ht="12.75" outlineLevel="1">
      <c r="A426" s="344" t="s">
        <v>695</v>
      </c>
      <c r="B426" s="2" t="s">
        <v>707</v>
      </c>
      <c r="C426" s="134">
        <v>1</v>
      </c>
      <c r="D426" s="134">
        <v>0</v>
      </c>
      <c r="E426" s="248"/>
      <c r="F426" s="160">
        <v>0</v>
      </c>
      <c r="G426" s="160">
        <v>0</v>
      </c>
      <c r="H426" s="190"/>
      <c r="I426" s="93"/>
      <c r="J426" s="88"/>
      <c r="K426" s="116"/>
      <c r="L426" s="170">
        <v>0</v>
      </c>
      <c r="M426" s="196"/>
      <c r="N426" s="125"/>
      <c r="O426" s="171"/>
      <c r="P426" s="177" t="s">
        <v>668</v>
      </c>
      <c r="Q426" s="126">
        <v>0</v>
      </c>
      <c r="R426" s="177" t="s">
        <v>696</v>
      </c>
      <c r="S426" s="436" t="s">
        <v>697</v>
      </c>
      <c r="T426" s="400" t="s">
        <v>698</v>
      </c>
    </row>
    <row r="427" spans="1:20" s="305" customFormat="1" ht="5.25" customHeight="1" outlineLevel="1">
      <c r="A427" s="330"/>
      <c r="B427" s="4"/>
      <c r="C427" s="4"/>
      <c r="D427" s="129"/>
      <c r="E427" s="252"/>
      <c r="F427" s="147"/>
      <c r="G427" s="147"/>
      <c r="H427" s="5"/>
      <c r="I427" s="5"/>
      <c r="J427" s="118"/>
      <c r="K427" s="147"/>
      <c r="L427" s="113"/>
      <c r="M427" s="71"/>
      <c r="N427" s="9"/>
      <c r="O427" s="113"/>
      <c r="P427" s="147"/>
      <c r="Q427" s="384"/>
      <c r="R427" s="147"/>
      <c r="S427" s="429"/>
      <c r="T427" s="395"/>
    </row>
    <row r="428" spans="1:20" s="303" customFormat="1" ht="12.75" outlineLevel="2">
      <c r="A428" s="328"/>
      <c r="B428" s="31" t="s">
        <v>48</v>
      </c>
      <c r="C428" s="128"/>
      <c r="D428" s="128"/>
      <c r="E428" s="258" t="s">
        <v>160</v>
      </c>
      <c r="F428" s="138"/>
      <c r="G428" s="138"/>
      <c r="H428" s="30" t="s">
        <v>40</v>
      </c>
      <c r="I428" s="97"/>
      <c r="J428" s="75"/>
      <c r="K428" s="138"/>
      <c r="L428" s="104"/>
      <c r="M428" s="30"/>
      <c r="N428" s="28"/>
      <c r="O428" s="104"/>
      <c r="P428" s="138" t="s">
        <v>120</v>
      </c>
      <c r="Q428" s="97" t="s">
        <v>121</v>
      </c>
      <c r="R428" s="138"/>
      <c r="S428" s="430"/>
      <c r="T428" s="396"/>
    </row>
    <row r="429" spans="1:20" s="306" customFormat="1" ht="12.75" outlineLevel="2">
      <c r="A429" s="334"/>
      <c r="B429" s="41"/>
      <c r="C429" s="32"/>
      <c r="D429" s="26"/>
      <c r="E429" s="254" t="s">
        <v>161</v>
      </c>
      <c r="F429" s="141"/>
      <c r="G429" s="141"/>
      <c r="H429" s="27" t="s">
        <v>40</v>
      </c>
      <c r="I429" s="99"/>
      <c r="J429" s="79"/>
      <c r="K429" s="141"/>
      <c r="L429" s="108"/>
      <c r="M429" s="27"/>
      <c r="N429" s="14"/>
      <c r="O429" s="108"/>
      <c r="P429" s="178">
        <f>IF(P431&gt;0,P430/P431,0)</f>
        <v>0</v>
      </c>
      <c r="Q429" s="385">
        <f>IF(Q431&gt;0,Q430/Q431,0)</f>
        <v>0</v>
      </c>
      <c r="R429" s="139"/>
      <c r="S429" s="108"/>
      <c r="T429" s="141"/>
    </row>
    <row r="430" spans="1:20" s="306" customFormat="1" ht="12.75" outlineLevel="2">
      <c r="A430" s="334"/>
      <c r="B430" s="41"/>
      <c r="C430" s="264"/>
      <c r="D430" s="26"/>
      <c r="E430" s="254" t="s">
        <v>182</v>
      </c>
      <c r="F430" s="141"/>
      <c r="G430" s="141"/>
      <c r="H430" s="27"/>
      <c r="I430" s="99"/>
      <c r="J430" s="79"/>
      <c r="K430" s="141"/>
      <c r="L430" s="108"/>
      <c r="M430" s="27"/>
      <c r="N430" s="14"/>
      <c r="O430" s="108"/>
      <c r="P430" s="178">
        <f>P433</f>
        <v>0</v>
      </c>
      <c r="Q430" s="386">
        <f>Q433</f>
        <v>0</v>
      </c>
      <c r="R430" s="178"/>
      <c r="S430" s="108"/>
      <c r="T430" s="141"/>
    </row>
    <row r="431" spans="1:20" s="306" customFormat="1" ht="12.75" outlineLevel="2">
      <c r="A431" s="334"/>
      <c r="B431" s="41"/>
      <c r="C431" s="264"/>
      <c r="D431" s="26"/>
      <c r="E431" s="254" t="s">
        <v>183</v>
      </c>
      <c r="F431" s="141"/>
      <c r="G431" s="141"/>
      <c r="H431" s="27"/>
      <c r="I431" s="99"/>
      <c r="J431" s="79"/>
      <c r="K431" s="141"/>
      <c r="L431" s="108"/>
      <c r="M431" s="27"/>
      <c r="N431" s="14"/>
      <c r="O431" s="108"/>
      <c r="P431" s="178">
        <f>$D433</f>
        <v>0</v>
      </c>
      <c r="Q431" s="386">
        <f>$D433</f>
        <v>0</v>
      </c>
      <c r="R431" s="178"/>
      <c r="S431" s="108"/>
      <c r="T431" s="141"/>
    </row>
    <row r="432" spans="1:20" s="310" customFormat="1" ht="12.75" outlineLevel="3">
      <c r="A432" s="339"/>
      <c r="B432" s="33"/>
      <c r="C432" s="213" t="s">
        <v>209</v>
      </c>
      <c r="D432" s="213" t="s">
        <v>204</v>
      </c>
      <c r="E432" s="259" t="s">
        <v>157</v>
      </c>
      <c r="F432" s="214" t="s">
        <v>210</v>
      </c>
      <c r="G432" s="214" t="s">
        <v>211</v>
      </c>
      <c r="H432" s="211" t="s">
        <v>40</v>
      </c>
      <c r="I432" s="212"/>
      <c r="J432" s="220"/>
      <c r="K432" s="215"/>
      <c r="L432" s="218" t="s">
        <v>205</v>
      </c>
      <c r="M432" s="211"/>
      <c r="N432" s="216"/>
      <c r="O432" s="203"/>
      <c r="P432" s="215" t="s">
        <v>122</v>
      </c>
      <c r="Q432" s="212" t="s">
        <v>123</v>
      </c>
      <c r="R432" s="215"/>
      <c r="S432" s="431"/>
      <c r="T432" s="408"/>
    </row>
    <row r="433" spans="1:20" s="305" customFormat="1" ht="12.75" outlineLevel="3">
      <c r="A433" s="336"/>
      <c r="B433" s="42"/>
      <c r="C433" s="16">
        <f>SUM(C434:C437)</f>
        <v>0</v>
      </c>
      <c r="D433" s="16">
        <f>SUM(D434:D437)</f>
        <v>0</v>
      </c>
      <c r="E433" s="259" t="s">
        <v>158</v>
      </c>
      <c r="F433" s="143">
        <f>SUM(F434:F437)</f>
        <v>0</v>
      </c>
      <c r="G433" s="143">
        <f>SUM(G434:G437)</f>
        <v>0</v>
      </c>
      <c r="H433" s="18" t="s">
        <v>40</v>
      </c>
      <c r="I433" s="100"/>
      <c r="J433" s="87"/>
      <c r="K433" s="143"/>
      <c r="L433" s="110">
        <f>SUM(L434:L437)</f>
        <v>0</v>
      </c>
      <c r="M433" s="18"/>
      <c r="N433" s="8"/>
      <c r="O433" s="110"/>
      <c r="P433" s="143">
        <f>SUM(P434:P437)</f>
        <v>0</v>
      </c>
      <c r="Q433" s="100">
        <f>SUM(Q434:Q437)</f>
        <v>0</v>
      </c>
      <c r="R433" s="143"/>
      <c r="S433" s="432"/>
      <c r="T433" s="409"/>
    </row>
    <row r="434" spans="1:20" s="308" customFormat="1" ht="6.75" customHeight="1" outlineLevel="2">
      <c r="A434" s="340"/>
      <c r="B434" s="45"/>
      <c r="C434" s="45"/>
      <c r="D434" s="127"/>
      <c r="E434" s="249"/>
      <c r="F434" s="137"/>
      <c r="G434" s="137"/>
      <c r="H434" s="46"/>
      <c r="I434" s="46"/>
      <c r="J434" s="121"/>
      <c r="K434" s="150"/>
      <c r="L434" s="103"/>
      <c r="M434" s="66"/>
      <c r="N434" s="48"/>
      <c r="O434" s="103"/>
      <c r="P434" s="137"/>
      <c r="Q434" s="391"/>
      <c r="R434" s="137"/>
      <c r="S434" s="433"/>
      <c r="T434" s="397"/>
    </row>
    <row r="435" spans="1:20" ht="12.75" outlineLevel="1">
      <c r="A435" s="344"/>
      <c r="B435" s="2" t="s">
        <v>39</v>
      </c>
      <c r="C435" s="134">
        <v>0</v>
      </c>
      <c r="D435" s="134">
        <v>0</v>
      </c>
      <c r="E435" s="248" t="s">
        <v>40</v>
      </c>
      <c r="F435" s="160">
        <v>0</v>
      </c>
      <c r="G435" s="160">
        <v>0</v>
      </c>
      <c r="H435" s="187"/>
      <c r="I435" s="188"/>
      <c r="J435" s="88"/>
      <c r="K435" s="189"/>
      <c r="L435" s="170">
        <v>0</v>
      </c>
      <c r="M435" s="193"/>
      <c r="N435" s="194"/>
      <c r="O435" s="195"/>
      <c r="P435" s="177">
        <v>0</v>
      </c>
      <c r="Q435" s="126">
        <v>0</v>
      </c>
      <c r="R435" s="177"/>
      <c r="S435" s="436"/>
      <c r="T435" s="400"/>
    </row>
    <row r="436" spans="1:20" ht="12.75" outlineLevel="1">
      <c r="A436" s="344"/>
      <c r="B436" s="2" t="s">
        <v>39</v>
      </c>
      <c r="C436" s="134">
        <v>0</v>
      </c>
      <c r="D436" s="134">
        <v>0</v>
      </c>
      <c r="E436" s="248" t="s">
        <v>40</v>
      </c>
      <c r="F436" s="160">
        <v>0</v>
      </c>
      <c r="G436" s="160">
        <v>0</v>
      </c>
      <c r="H436" s="191"/>
      <c r="I436" s="192"/>
      <c r="J436" s="88"/>
      <c r="K436" s="112"/>
      <c r="L436" s="170">
        <v>0</v>
      </c>
      <c r="M436" s="197"/>
      <c r="N436" s="126"/>
      <c r="O436" s="170"/>
      <c r="P436" s="177">
        <v>0</v>
      </c>
      <c r="Q436" s="126">
        <v>0</v>
      </c>
      <c r="R436" s="177"/>
      <c r="S436" s="436"/>
      <c r="T436" s="400"/>
    </row>
    <row r="437" spans="1:20" s="305" customFormat="1" ht="5.25" customHeight="1" outlineLevel="1">
      <c r="A437" s="330"/>
      <c r="B437" s="4"/>
      <c r="C437" s="4"/>
      <c r="D437" s="129"/>
      <c r="E437" s="252"/>
      <c r="F437" s="147"/>
      <c r="G437" s="147"/>
      <c r="H437" s="5"/>
      <c r="I437" s="5"/>
      <c r="J437" s="118"/>
      <c r="K437" s="147"/>
      <c r="L437" s="113"/>
      <c r="M437" s="71"/>
      <c r="N437" s="9"/>
      <c r="O437" s="113"/>
      <c r="P437" s="147"/>
      <c r="Q437" s="384"/>
      <c r="R437" s="147"/>
      <c r="S437" s="429"/>
      <c r="T437" s="395"/>
    </row>
    <row r="438" spans="1:20" s="303" customFormat="1" ht="12.75" outlineLevel="2">
      <c r="A438" s="328"/>
      <c r="B438" s="31" t="s">
        <v>52</v>
      </c>
      <c r="C438" s="128"/>
      <c r="D438" s="128"/>
      <c r="E438" s="258" t="s">
        <v>160</v>
      </c>
      <c r="F438" s="138"/>
      <c r="G438" s="138"/>
      <c r="H438" s="30" t="s">
        <v>40</v>
      </c>
      <c r="I438" s="97"/>
      <c r="J438" s="75"/>
      <c r="K438" s="138"/>
      <c r="L438" s="104"/>
      <c r="M438" s="30"/>
      <c r="N438" s="28"/>
      <c r="O438" s="104"/>
      <c r="P438" s="138" t="s">
        <v>124</v>
      </c>
      <c r="Q438" s="97" t="s">
        <v>125</v>
      </c>
      <c r="R438" s="138"/>
      <c r="S438" s="430"/>
      <c r="T438" s="396"/>
    </row>
    <row r="439" spans="1:20" s="306" customFormat="1" ht="12.75" outlineLevel="2">
      <c r="A439" s="334"/>
      <c r="B439" s="41"/>
      <c r="C439" s="31"/>
      <c r="D439" s="26"/>
      <c r="E439" s="254" t="s">
        <v>161</v>
      </c>
      <c r="F439" s="141"/>
      <c r="G439" s="141"/>
      <c r="H439" s="27" t="s">
        <v>40</v>
      </c>
      <c r="I439" s="99"/>
      <c r="J439" s="79"/>
      <c r="K439" s="141"/>
      <c r="L439" s="108"/>
      <c r="M439" s="27"/>
      <c r="N439" s="14"/>
      <c r="O439" s="108"/>
      <c r="P439" s="178">
        <f>IF($D443&gt;0,P443/$D443,0)</f>
        <v>0</v>
      </c>
      <c r="Q439" s="392">
        <f>IF($D443&gt;0,Q443/$D443,0)</f>
        <v>0</v>
      </c>
      <c r="R439" s="139"/>
      <c r="S439" s="108"/>
      <c r="T439" s="141"/>
    </row>
    <row r="440" spans="1:20" s="306" customFormat="1" ht="12.75" outlineLevel="2">
      <c r="A440" s="334"/>
      <c r="B440" s="41"/>
      <c r="C440" s="264"/>
      <c r="D440" s="26"/>
      <c r="E440" s="254" t="s">
        <v>182</v>
      </c>
      <c r="F440" s="141"/>
      <c r="G440" s="141"/>
      <c r="H440" s="27"/>
      <c r="I440" s="99"/>
      <c r="J440" s="79"/>
      <c r="K440" s="141"/>
      <c r="L440" s="108"/>
      <c r="M440" s="27"/>
      <c r="N440" s="14"/>
      <c r="O440" s="108"/>
      <c r="P440" s="178">
        <f>P443</f>
        <v>0</v>
      </c>
      <c r="Q440" s="386">
        <f>Q443</f>
        <v>0</v>
      </c>
      <c r="R440" s="178"/>
      <c r="S440" s="108"/>
      <c r="T440" s="141"/>
    </row>
    <row r="441" spans="1:20" s="306" customFormat="1" ht="12.75" outlineLevel="2">
      <c r="A441" s="334"/>
      <c r="B441" s="41"/>
      <c r="C441" s="264"/>
      <c r="D441" s="26"/>
      <c r="E441" s="254" t="s">
        <v>183</v>
      </c>
      <c r="F441" s="141"/>
      <c r="G441" s="141"/>
      <c r="H441" s="27"/>
      <c r="I441" s="99"/>
      <c r="J441" s="79"/>
      <c r="K441" s="141"/>
      <c r="L441" s="108"/>
      <c r="M441" s="27"/>
      <c r="N441" s="14"/>
      <c r="O441" s="108"/>
      <c r="P441" s="178">
        <f>$D443</f>
        <v>0</v>
      </c>
      <c r="Q441" s="386">
        <f>$D443</f>
        <v>0</v>
      </c>
      <c r="R441" s="178"/>
      <c r="S441" s="108"/>
      <c r="T441" s="141"/>
    </row>
    <row r="442" spans="1:20" s="310" customFormat="1" ht="12.75" outlineLevel="3">
      <c r="A442" s="339"/>
      <c r="B442" s="33"/>
      <c r="C442" s="213" t="s">
        <v>200</v>
      </c>
      <c r="D442" s="213" t="s">
        <v>137</v>
      </c>
      <c r="E442" s="259" t="s">
        <v>157</v>
      </c>
      <c r="F442" s="214" t="s">
        <v>155</v>
      </c>
      <c r="G442" s="214" t="s">
        <v>156</v>
      </c>
      <c r="H442" s="211" t="s">
        <v>40</v>
      </c>
      <c r="I442" s="212"/>
      <c r="J442" s="220"/>
      <c r="K442" s="215"/>
      <c r="L442" s="218" t="s">
        <v>148</v>
      </c>
      <c r="M442" s="211"/>
      <c r="N442" s="216"/>
      <c r="O442" s="203"/>
      <c r="P442" s="215" t="s">
        <v>126</v>
      </c>
      <c r="Q442" s="212" t="s">
        <v>127</v>
      </c>
      <c r="R442" s="215"/>
      <c r="S442" s="431"/>
      <c r="T442" s="408"/>
    </row>
    <row r="443" spans="1:20" s="305" customFormat="1" ht="12.75" outlineLevel="3">
      <c r="A443" s="336"/>
      <c r="B443" s="42"/>
      <c r="C443" s="16">
        <f>SUM(C444:C447)</f>
        <v>0</v>
      </c>
      <c r="D443" s="16">
        <f>SUM(D444:D447)</f>
        <v>0</v>
      </c>
      <c r="E443" s="259" t="s">
        <v>158</v>
      </c>
      <c r="F443" s="143">
        <f>SUM(F444:F447)</f>
        <v>0</v>
      </c>
      <c r="G443" s="143">
        <f>SUM(G444:G447)</f>
        <v>0</v>
      </c>
      <c r="H443" s="18" t="s">
        <v>40</v>
      </c>
      <c r="I443" s="100"/>
      <c r="J443" s="87"/>
      <c r="K443" s="143"/>
      <c r="L443" s="110">
        <f>SUM(L444:L447)</f>
        <v>0</v>
      </c>
      <c r="M443" s="18"/>
      <c r="N443" s="8"/>
      <c r="O443" s="110"/>
      <c r="P443" s="143">
        <f>SUM(P444:P447)</f>
        <v>0</v>
      </c>
      <c r="Q443" s="100">
        <f>SUM(Q444:Q447)</f>
        <v>0</v>
      </c>
      <c r="R443" s="143"/>
      <c r="S443" s="432"/>
      <c r="T443" s="409"/>
    </row>
    <row r="444" spans="1:20" s="308" customFormat="1" ht="6.75" customHeight="1" outlineLevel="2">
      <c r="A444" s="340"/>
      <c r="B444" s="45"/>
      <c r="C444" s="45"/>
      <c r="D444" s="127"/>
      <c r="E444" s="249"/>
      <c r="F444" s="137"/>
      <c r="G444" s="137"/>
      <c r="H444" s="46"/>
      <c r="I444" s="46"/>
      <c r="J444" s="121"/>
      <c r="K444" s="150"/>
      <c r="L444" s="103"/>
      <c r="M444" s="66"/>
      <c r="N444" s="48"/>
      <c r="O444" s="103"/>
      <c r="P444" s="137"/>
      <c r="Q444" s="391"/>
      <c r="R444" s="137"/>
      <c r="S444" s="433"/>
      <c r="T444" s="397"/>
    </row>
    <row r="445" spans="1:20" ht="12.75" outlineLevel="1">
      <c r="A445" s="344"/>
      <c r="B445" s="2" t="s">
        <v>177</v>
      </c>
      <c r="C445" s="134">
        <v>0</v>
      </c>
      <c r="D445" s="134">
        <v>0</v>
      </c>
      <c r="E445" s="248" t="s">
        <v>40</v>
      </c>
      <c r="F445" s="160">
        <v>0</v>
      </c>
      <c r="G445" s="160">
        <v>0</v>
      </c>
      <c r="H445" s="187"/>
      <c r="I445" s="188"/>
      <c r="J445" s="88"/>
      <c r="K445" s="189"/>
      <c r="L445" s="170">
        <v>0</v>
      </c>
      <c r="M445" s="193"/>
      <c r="N445" s="194"/>
      <c r="O445" s="195"/>
      <c r="P445" s="177">
        <v>0</v>
      </c>
      <c r="Q445" s="126">
        <v>0</v>
      </c>
      <c r="R445" s="177"/>
      <c r="S445" s="436"/>
      <c r="T445" s="400"/>
    </row>
    <row r="446" spans="1:22" ht="12.75" outlineLevel="1">
      <c r="A446" s="344"/>
      <c r="B446" s="2" t="s">
        <v>177</v>
      </c>
      <c r="C446" s="134">
        <v>0</v>
      </c>
      <c r="D446" s="134">
        <v>0</v>
      </c>
      <c r="E446" s="248" t="s">
        <v>40</v>
      </c>
      <c r="F446" s="160">
        <v>0</v>
      </c>
      <c r="G446" s="160">
        <v>0</v>
      </c>
      <c r="H446" s="191"/>
      <c r="I446" s="192"/>
      <c r="J446" s="88"/>
      <c r="K446" s="112"/>
      <c r="L446" s="170">
        <v>0</v>
      </c>
      <c r="M446" s="197"/>
      <c r="N446" s="126"/>
      <c r="O446" s="170"/>
      <c r="P446" s="177">
        <v>0</v>
      </c>
      <c r="Q446" s="126">
        <v>0</v>
      </c>
      <c r="R446" s="177"/>
      <c r="S446" s="436"/>
      <c r="T446" s="400"/>
      <c r="V446" s="310"/>
    </row>
    <row r="447" spans="1:22" s="305" customFormat="1" ht="5.25" customHeight="1" outlineLevel="1">
      <c r="A447" s="330"/>
      <c r="B447" s="4"/>
      <c r="C447" s="4"/>
      <c r="D447" s="129"/>
      <c r="E447" s="252"/>
      <c r="F447" s="147"/>
      <c r="G447" s="147"/>
      <c r="H447" s="5"/>
      <c r="I447" s="5"/>
      <c r="J447" s="118"/>
      <c r="K447" s="147"/>
      <c r="L447" s="113"/>
      <c r="M447" s="71"/>
      <c r="N447" s="9"/>
      <c r="O447" s="113"/>
      <c r="P447" s="147"/>
      <c r="Q447" s="384"/>
      <c r="R447" s="147"/>
      <c r="S447" s="429"/>
      <c r="T447" s="395"/>
      <c r="V447" s="310"/>
    </row>
    <row r="448" spans="1:22" s="303" customFormat="1" ht="12.75" outlineLevel="2">
      <c r="A448" s="328"/>
      <c r="B448" s="31" t="s">
        <v>176</v>
      </c>
      <c r="C448" s="128"/>
      <c r="D448" s="128"/>
      <c r="E448" s="250"/>
      <c r="F448" s="138"/>
      <c r="G448" s="138"/>
      <c r="H448" s="30" t="s">
        <v>40</v>
      </c>
      <c r="I448" s="97"/>
      <c r="J448" s="75"/>
      <c r="K448" s="138"/>
      <c r="L448" s="104"/>
      <c r="M448" s="30"/>
      <c r="N448" s="28"/>
      <c r="O448" s="104"/>
      <c r="P448" s="138"/>
      <c r="Q448" s="97"/>
      <c r="R448" s="138"/>
      <c r="S448" s="430"/>
      <c r="T448" s="396"/>
      <c r="V448" s="310"/>
    </row>
    <row r="449" spans="1:20" s="310" customFormat="1" ht="12.75" outlineLevel="2">
      <c r="A449" s="339"/>
      <c r="B449" s="33"/>
      <c r="C449" s="213" t="s">
        <v>201</v>
      </c>
      <c r="D449" s="213"/>
      <c r="E449" s="256" t="s">
        <v>157</v>
      </c>
      <c r="F449" s="214" t="s">
        <v>178</v>
      </c>
      <c r="G449" s="214" t="s">
        <v>179</v>
      </c>
      <c r="H449" s="211" t="s">
        <v>40</v>
      </c>
      <c r="I449" s="212"/>
      <c r="J449" s="220"/>
      <c r="K449" s="215"/>
      <c r="L449" s="218" t="s">
        <v>180</v>
      </c>
      <c r="M449" s="211"/>
      <c r="N449" s="216"/>
      <c r="O449" s="203"/>
      <c r="P449" s="215"/>
      <c r="Q449" s="212"/>
      <c r="R449" s="215"/>
      <c r="S449" s="431"/>
      <c r="T449" s="408"/>
    </row>
    <row r="450" spans="1:22" s="305" customFormat="1" ht="12.75" outlineLevel="2">
      <c r="A450" s="336"/>
      <c r="B450" s="42"/>
      <c r="C450" s="16">
        <f>SUM(C451:C453)</f>
        <v>1</v>
      </c>
      <c r="D450" s="16"/>
      <c r="E450" s="256" t="s">
        <v>158</v>
      </c>
      <c r="F450" s="110">
        <f>SUM(F451:F453)</f>
        <v>1</v>
      </c>
      <c r="G450" s="110">
        <f>SUM(G451:G453)</f>
        <v>0</v>
      </c>
      <c r="H450" s="18" t="s">
        <v>40</v>
      </c>
      <c r="I450" s="100"/>
      <c r="J450" s="87"/>
      <c r="K450" s="143"/>
      <c r="L450" s="110">
        <f>SUM(L451:L453)</f>
        <v>0</v>
      </c>
      <c r="M450" s="18"/>
      <c r="N450" s="8"/>
      <c r="O450" s="110"/>
      <c r="P450" s="143"/>
      <c r="Q450" s="100"/>
      <c r="R450" s="143"/>
      <c r="S450" s="432"/>
      <c r="T450" s="409"/>
      <c r="V450" s="310"/>
    </row>
    <row r="451" spans="1:22" s="302" customFormat="1" ht="6.75" customHeight="1" outlineLevel="2">
      <c r="A451" s="327"/>
      <c r="B451" s="222"/>
      <c r="C451" s="222"/>
      <c r="D451" s="223"/>
      <c r="E451" s="249"/>
      <c r="F451" s="224"/>
      <c r="G451" s="224"/>
      <c r="H451" s="265"/>
      <c r="I451" s="265"/>
      <c r="J451" s="266"/>
      <c r="K451" s="267"/>
      <c r="L451" s="227"/>
      <c r="M451" s="228"/>
      <c r="N451" s="229"/>
      <c r="O451" s="227"/>
      <c r="P451" s="224"/>
      <c r="Q451" s="393"/>
      <c r="R451" s="224"/>
      <c r="S451" s="437"/>
      <c r="T451" s="401"/>
      <c r="V451" s="310"/>
    </row>
    <row r="452" spans="1:22" s="314" customFormat="1" ht="12.75" outlineLevel="1">
      <c r="A452" s="343" t="s">
        <v>3</v>
      </c>
      <c r="B452" s="268" t="s">
        <v>4</v>
      </c>
      <c r="C452" s="269">
        <v>1</v>
      </c>
      <c r="D452" s="270">
        <v>0</v>
      </c>
      <c r="E452" s="257"/>
      <c r="F452" s="159">
        <v>1</v>
      </c>
      <c r="G452" s="159">
        <v>0</v>
      </c>
      <c r="H452" s="271"/>
      <c r="I452" s="272"/>
      <c r="J452" s="273"/>
      <c r="K452" s="274"/>
      <c r="L452" s="169">
        <v>0</v>
      </c>
      <c r="M452" s="275"/>
      <c r="N452" s="276"/>
      <c r="O452" s="174"/>
      <c r="P452" s="277" t="s">
        <v>668</v>
      </c>
      <c r="Q452" s="406">
        <v>0</v>
      </c>
      <c r="R452" s="439" t="s">
        <v>5</v>
      </c>
      <c r="S452" s="425" t="s">
        <v>6</v>
      </c>
      <c r="T452" s="399" t="s">
        <v>284</v>
      </c>
      <c r="V452" s="311"/>
    </row>
    <row r="453" spans="1:22" s="313" customFormat="1" ht="9.75" customHeight="1" thickBot="1">
      <c r="A453" s="345"/>
      <c r="B453" s="346"/>
      <c r="C453" s="346"/>
      <c r="D453" s="347"/>
      <c r="E453" s="348"/>
      <c r="F453" s="349"/>
      <c r="G453" s="349"/>
      <c r="H453" s="350"/>
      <c r="I453" s="350"/>
      <c r="J453" s="351"/>
      <c r="K453" s="349"/>
      <c r="L453" s="352"/>
      <c r="M453" s="353"/>
      <c r="N453" s="354"/>
      <c r="O453" s="352"/>
      <c r="P453" s="349"/>
      <c r="Q453" s="407"/>
      <c r="R453" s="422"/>
      <c r="S453" s="438"/>
      <c r="T453" s="402"/>
      <c r="V453" s="410"/>
    </row>
    <row r="454" spans="1:22" s="294" customFormat="1" ht="12.75">
      <c r="A454" s="24"/>
      <c r="B454" s="24"/>
      <c r="C454" s="24"/>
      <c r="D454" s="24"/>
      <c r="E454" s="293"/>
      <c r="V454" s="410"/>
    </row>
    <row r="455" ht="13.5" thickBot="1">
      <c r="U455" s="310"/>
    </row>
    <row r="456" spans="1:21" ht="12.75">
      <c r="A456" s="457" t="s">
        <v>258</v>
      </c>
      <c r="B456" s="455" t="s">
        <v>215</v>
      </c>
      <c r="C456" s="441"/>
      <c r="D456" s="441"/>
      <c r="E456" s="442"/>
      <c r="F456" s="295"/>
      <c r="U456" s="310"/>
    </row>
    <row r="457" spans="1:21" ht="12.75">
      <c r="A457" s="458"/>
      <c r="B457" s="446"/>
      <c r="C457" s="440"/>
      <c r="D457" s="440"/>
      <c r="E457" s="443"/>
      <c r="F457" s="295"/>
      <c r="U457" s="310"/>
    </row>
    <row r="458" spans="1:21" ht="12.75">
      <c r="A458" s="458">
        <v>0</v>
      </c>
      <c r="B458" s="452" t="s">
        <v>259</v>
      </c>
      <c r="C458" s="440"/>
      <c r="D458" s="440"/>
      <c r="E458" s="443"/>
      <c r="F458" s="295"/>
      <c r="U458" s="310"/>
    </row>
    <row r="459" spans="1:21" ht="12.75">
      <c r="A459" s="458"/>
      <c r="B459" s="446"/>
      <c r="C459" s="440"/>
      <c r="D459" s="440"/>
      <c r="E459" s="443"/>
      <c r="F459" s="295"/>
      <c r="U459" s="310"/>
    </row>
    <row r="460" spans="1:21" ht="12.75">
      <c r="A460" s="458"/>
      <c r="B460" s="447" t="s">
        <v>229</v>
      </c>
      <c r="C460" s="440"/>
      <c r="D460" s="440"/>
      <c r="E460" s="443"/>
      <c r="F460" s="295"/>
      <c r="U460" s="310"/>
    </row>
    <row r="461" spans="1:21" ht="12.75">
      <c r="A461" s="458" t="s">
        <v>284</v>
      </c>
      <c r="B461" s="448" t="s">
        <v>216</v>
      </c>
      <c r="C461" s="440"/>
      <c r="D461" s="440"/>
      <c r="E461" s="443"/>
      <c r="F461" s="295"/>
      <c r="U461" s="310"/>
    </row>
    <row r="462" spans="1:21" ht="12.75">
      <c r="A462" s="458" t="s">
        <v>285</v>
      </c>
      <c r="B462" s="449" t="s">
        <v>217</v>
      </c>
      <c r="C462" s="440"/>
      <c r="D462" s="440"/>
      <c r="E462" s="443"/>
      <c r="F462" s="295"/>
      <c r="U462" s="310"/>
    </row>
    <row r="463" spans="1:21" ht="12.75">
      <c r="A463" s="458" t="s">
        <v>286</v>
      </c>
      <c r="B463" s="449" t="s">
        <v>218</v>
      </c>
      <c r="C463" s="440"/>
      <c r="D463" s="440"/>
      <c r="E463" s="443"/>
      <c r="F463" s="295"/>
      <c r="U463" s="310"/>
    </row>
    <row r="464" spans="1:21" ht="12.75">
      <c r="A464" s="458" t="s">
        <v>287</v>
      </c>
      <c r="B464" s="449" t="s">
        <v>219</v>
      </c>
      <c r="C464" s="440"/>
      <c r="D464" s="440"/>
      <c r="E464" s="443"/>
      <c r="F464" s="295"/>
      <c r="U464" s="310"/>
    </row>
    <row r="465" spans="1:21" ht="12.75">
      <c r="A465" s="458" t="s">
        <v>288</v>
      </c>
      <c r="B465" s="448" t="s">
        <v>220</v>
      </c>
      <c r="C465" s="440"/>
      <c r="D465" s="440"/>
      <c r="E465" s="443"/>
      <c r="F465" s="295"/>
      <c r="U465" s="310"/>
    </row>
    <row r="466" spans="1:21" ht="12.75">
      <c r="A466" s="458" t="s">
        <v>289</v>
      </c>
      <c r="B466" s="448" t="s">
        <v>221</v>
      </c>
      <c r="C466" s="440"/>
      <c r="D466" s="440"/>
      <c r="E466" s="443"/>
      <c r="F466" s="295"/>
      <c r="U466" s="310"/>
    </row>
    <row r="467" spans="1:21" ht="12.75">
      <c r="A467" s="458" t="s">
        <v>290</v>
      </c>
      <c r="B467" s="450" t="s">
        <v>222</v>
      </c>
      <c r="C467" s="440"/>
      <c r="D467" s="440"/>
      <c r="E467" s="443"/>
      <c r="F467" s="295"/>
      <c r="U467" s="310"/>
    </row>
    <row r="468" spans="1:21" ht="12.75">
      <c r="A468" s="458" t="s">
        <v>291</v>
      </c>
      <c r="B468" s="449" t="s">
        <v>223</v>
      </c>
      <c r="C468" s="440"/>
      <c r="D468" s="440"/>
      <c r="E468" s="443"/>
      <c r="F468" s="295"/>
      <c r="U468" s="310"/>
    </row>
    <row r="469" spans="1:21" ht="12.75">
      <c r="A469" s="458" t="s">
        <v>292</v>
      </c>
      <c r="B469" s="449" t="s">
        <v>224</v>
      </c>
      <c r="C469" s="440"/>
      <c r="D469" s="440"/>
      <c r="E469" s="443"/>
      <c r="F469" s="295"/>
      <c r="U469" s="310"/>
    </row>
    <row r="470" spans="1:21" ht="12.75">
      <c r="A470" s="458"/>
      <c r="B470" s="448"/>
      <c r="C470" s="440"/>
      <c r="D470" s="440"/>
      <c r="E470" s="443"/>
      <c r="F470" s="295"/>
      <c r="U470" s="310"/>
    </row>
    <row r="471" spans="1:21" ht="12.75">
      <c r="A471" s="458"/>
      <c r="B471" s="451" t="s">
        <v>230</v>
      </c>
      <c r="C471" s="440"/>
      <c r="D471" s="440"/>
      <c r="E471" s="443"/>
      <c r="F471" s="295"/>
      <c r="U471" s="310"/>
    </row>
    <row r="472" spans="1:21" ht="12.75">
      <c r="A472" s="458" t="s">
        <v>293</v>
      </c>
      <c r="B472" s="448" t="s">
        <v>225</v>
      </c>
      <c r="C472" s="440"/>
      <c r="D472" s="440"/>
      <c r="E472" s="443"/>
      <c r="F472" s="295"/>
      <c r="U472" s="310"/>
    </row>
    <row r="473" spans="1:21" ht="12.75">
      <c r="A473" s="458" t="s">
        <v>294</v>
      </c>
      <c r="B473" s="448" t="s">
        <v>226</v>
      </c>
      <c r="C473" s="440"/>
      <c r="D473" s="440"/>
      <c r="E473" s="443"/>
      <c r="F473" s="295"/>
      <c r="U473" s="310"/>
    </row>
    <row r="474" spans="1:21" ht="12.75">
      <c r="A474" s="458" t="s">
        <v>295</v>
      </c>
      <c r="B474" s="452" t="s">
        <v>227</v>
      </c>
      <c r="C474" s="440"/>
      <c r="D474" s="440"/>
      <c r="E474" s="443"/>
      <c r="F474" s="295"/>
      <c r="U474" s="310"/>
    </row>
    <row r="475" spans="1:21" ht="12.75">
      <c r="A475" s="458" t="s">
        <v>296</v>
      </c>
      <c r="B475" s="448" t="s">
        <v>228</v>
      </c>
      <c r="C475" s="440"/>
      <c r="D475" s="440"/>
      <c r="E475" s="443"/>
      <c r="F475" s="295"/>
      <c r="U475" s="310"/>
    </row>
    <row r="476" spans="1:6" ht="12.75">
      <c r="A476" s="458"/>
      <c r="B476" s="448"/>
      <c r="C476" s="440"/>
      <c r="D476" s="440"/>
      <c r="E476" s="443"/>
      <c r="F476" s="295"/>
    </row>
    <row r="477" spans="1:6" ht="12.75">
      <c r="A477" s="458"/>
      <c r="B477" s="453" t="s">
        <v>231</v>
      </c>
      <c r="C477" s="440"/>
      <c r="D477" s="440"/>
      <c r="E477" s="443"/>
      <c r="F477" s="295"/>
    </row>
    <row r="478" spans="1:6" ht="12.75">
      <c r="A478" s="458" t="s">
        <v>297</v>
      </c>
      <c r="B478" s="448" t="s">
        <v>232</v>
      </c>
      <c r="C478" s="440"/>
      <c r="D478" s="440"/>
      <c r="E478" s="443"/>
      <c r="F478" s="295"/>
    </row>
    <row r="479" spans="1:6" ht="12.75">
      <c r="A479" s="458" t="s">
        <v>298</v>
      </c>
      <c r="B479" s="454" t="s">
        <v>233</v>
      </c>
      <c r="C479" s="440"/>
      <c r="D479" s="440"/>
      <c r="E479" s="443"/>
      <c r="F479" s="295"/>
    </row>
    <row r="480" spans="1:6" ht="12.75">
      <c r="A480" s="458" t="s">
        <v>299</v>
      </c>
      <c r="B480" s="449" t="s">
        <v>234</v>
      </c>
      <c r="C480" s="440"/>
      <c r="D480" s="440"/>
      <c r="E480" s="443"/>
      <c r="F480" s="295"/>
    </row>
    <row r="481" spans="1:6" ht="12.75">
      <c r="A481" s="458" t="s">
        <v>300</v>
      </c>
      <c r="B481" s="449" t="s">
        <v>235</v>
      </c>
      <c r="C481" s="440"/>
      <c r="D481" s="440"/>
      <c r="E481" s="443"/>
      <c r="F481" s="295"/>
    </row>
    <row r="482" spans="1:6" ht="12.75">
      <c r="A482" s="458" t="s">
        <v>301</v>
      </c>
      <c r="B482" s="449" t="s">
        <v>236</v>
      </c>
      <c r="C482" s="440"/>
      <c r="D482" s="440"/>
      <c r="E482" s="443"/>
      <c r="F482" s="295"/>
    </row>
    <row r="483" spans="1:6" ht="12.75">
      <c r="A483" s="458" t="s">
        <v>302</v>
      </c>
      <c r="B483" s="448" t="s">
        <v>237</v>
      </c>
      <c r="C483" s="440"/>
      <c r="D483" s="440"/>
      <c r="E483" s="443"/>
      <c r="F483" s="295"/>
    </row>
    <row r="484" spans="1:6" ht="12.75">
      <c r="A484" s="458" t="s">
        <v>303</v>
      </c>
      <c r="B484" s="448" t="s">
        <v>238</v>
      </c>
      <c r="C484" s="440"/>
      <c r="D484" s="440"/>
      <c r="E484" s="443"/>
      <c r="F484" s="295"/>
    </row>
    <row r="485" spans="1:6" ht="12.75">
      <c r="A485" s="458" t="s">
        <v>304</v>
      </c>
      <c r="B485" s="448" t="s">
        <v>239</v>
      </c>
      <c r="C485" s="440"/>
      <c r="D485" s="440"/>
      <c r="E485" s="443"/>
      <c r="F485" s="295"/>
    </row>
    <row r="486" spans="1:6" ht="12.75">
      <c r="A486" s="458" t="s">
        <v>305</v>
      </c>
      <c r="B486" s="448" t="s">
        <v>240</v>
      </c>
      <c r="C486" s="440"/>
      <c r="D486" s="440"/>
      <c r="E486" s="443"/>
      <c r="F486" s="295"/>
    </row>
    <row r="487" spans="1:6" ht="12.75">
      <c r="A487" s="458" t="s">
        <v>306</v>
      </c>
      <c r="B487" s="448" t="s">
        <v>241</v>
      </c>
      <c r="C487" s="440"/>
      <c r="D487" s="440"/>
      <c r="E487" s="443"/>
      <c r="F487" s="295"/>
    </row>
    <row r="488" spans="1:6" ht="12.75">
      <c r="A488" s="458" t="s">
        <v>307</v>
      </c>
      <c r="B488" s="448" t="s">
        <v>242</v>
      </c>
      <c r="C488" s="440"/>
      <c r="D488" s="440"/>
      <c r="E488" s="443"/>
      <c r="F488" s="295"/>
    </row>
    <row r="489" spans="1:6" ht="12.75">
      <c r="A489" s="458" t="s">
        <v>308</v>
      </c>
      <c r="B489" s="449" t="s">
        <v>243</v>
      </c>
      <c r="C489" s="440"/>
      <c r="D489" s="440"/>
      <c r="E489" s="443"/>
      <c r="F489" s="295"/>
    </row>
    <row r="490" spans="1:6" ht="12.75">
      <c r="A490" s="458" t="s">
        <v>309</v>
      </c>
      <c r="B490" s="449" t="s">
        <v>244</v>
      </c>
      <c r="C490" s="440"/>
      <c r="D490" s="440"/>
      <c r="E490" s="443"/>
      <c r="F490" s="295"/>
    </row>
    <row r="491" spans="1:6" ht="12.75">
      <c r="A491" s="458" t="s">
        <v>310</v>
      </c>
      <c r="B491" s="449" t="s">
        <v>245</v>
      </c>
      <c r="C491" s="440"/>
      <c r="D491" s="440"/>
      <c r="E491" s="443"/>
      <c r="F491" s="295"/>
    </row>
    <row r="492" spans="1:6" ht="12.75">
      <c r="A492" s="458" t="s">
        <v>311</v>
      </c>
      <c r="B492" s="448" t="s">
        <v>246</v>
      </c>
      <c r="C492" s="440"/>
      <c r="D492" s="440"/>
      <c r="E492" s="443"/>
      <c r="F492" s="295"/>
    </row>
    <row r="493" spans="1:6" ht="12.75">
      <c r="A493" s="458" t="s">
        <v>312</v>
      </c>
      <c r="B493" s="448" t="s">
        <v>247</v>
      </c>
      <c r="C493" s="440"/>
      <c r="D493" s="440"/>
      <c r="E493" s="443"/>
      <c r="F493" s="295"/>
    </row>
    <row r="494" spans="1:6" ht="12.75">
      <c r="A494" s="458" t="s">
        <v>313</v>
      </c>
      <c r="B494" s="448" t="s">
        <v>248</v>
      </c>
      <c r="C494" s="440"/>
      <c r="D494" s="440"/>
      <c r="E494" s="443"/>
      <c r="F494" s="295"/>
    </row>
    <row r="495" spans="1:6" ht="12.75">
      <c r="A495" s="458" t="s">
        <v>314</v>
      </c>
      <c r="B495" s="448" t="s">
        <v>249</v>
      </c>
      <c r="C495" s="440"/>
      <c r="D495" s="440"/>
      <c r="E495" s="443"/>
      <c r="F495" s="295"/>
    </row>
    <row r="496" spans="1:6" ht="12.75">
      <c r="A496" s="458" t="s">
        <v>315</v>
      </c>
      <c r="B496" s="448" t="s">
        <v>250</v>
      </c>
      <c r="C496" s="440"/>
      <c r="D496" s="440"/>
      <c r="E496" s="443"/>
      <c r="F496" s="295"/>
    </row>
    <row r="497" spans="1:6" ht="12.75">
      <c r="A497" s="458" t="s">
        <v>316</v>
      </c>
      <c r="B497" s="448" t="s">
        <v>251</v>
      </c>
      <c r="C497" s="440"/>
      <c r="D497" s="440"/>
      <c r="E497" s="443"/>
      <c r="F497" s="295"/>
    </row>
    <row r="498" spans="1:6" ht="13.5" thickBot="1">
      <c r="A498" s="458" t="s">
        <v>317</v>
      </c>
      <c r="B498" s="456" t="s">
        <v>252</v>
      </c>
      <c r="C498" s="444"/>
      <c r="D498" s="444"/>
      <c r="E498" s="445"/>
      <c r="F498" s="295"/>
    </row>
    <row r="499" spans="1:5" ht="12.75">
      <c r="A499"/>
      <c r="B499"/>
      <c r="C499"/>
      <c r="D499" s="295"/>
      <c r="E499" s="296"/>
    </row>
    <row r="500" spans="1:5" ht="12.75">
      <c r="A500"/>
      <c r="B500"/>
      <c r="C500"/>
      <c r="D500" s="295"/>
      <c r="E500" s="296"/>
    </row>
    <row r="501" spans="1:5" ht="12.75">
      <c r="A501"/>
      <c r="B501"/>
      <c r="C501"/>
      <c r="D501" s="295"/>
      <c r="E501" s="296"/>
    </row>
    <row r="502" spans="1:5" ht="12.75">
      <c r="A502"/>
      <c r="B502"/>
      <c r="C502"/>
      <c r="D502" s="295"/>
      <c r="E502" s="296"/>
    </row>
    <row r="503" spans="1:4" ht="12.75">
      <c r="A503"/>
      <c r="B503" s="310"/>
      <c r="C503"/>
      <c r="D503"/>
    </row>
    <row r="504" spans="1:4" ht="12.75">
      <c r="A504"/>
      <c r="B504" s="43"/>
      <c r="C504"/>
      <c r="D504"/>
    </row>
    <row r="505" spans="1:4" ht="12.75">
      <c r="A505"/>
      <c r="B505" s="43"/>
      <c r="C505"/>
      <c r="D505"/>
    </row>
    <row r="506" spans="1:4" ht="12.75">
      <c r="A506"/>
      <c r="B506" s="43"/>
      <c r="C506"/>
      <c r="D506"/>
    </row>
    <row r="507" spans="1:4" ht="12.75">
      <c r="A507"/>
      <c r="B507" s="43"/>
      <c r="C507"/>
      <c r="D507"/>
    </row>
    <row r="508" spans="1:4" ht="12.75">
      <c r="A508"/>
      <c r="C508"/>
      <c r="D508"/>
    </row>
    <row r="509" spans="1:4" ht="12.75">
      <c r="A509"/>
      <c r="C509"/>
      <c r="D509"/>
    </row>
    <row r="510" spans="1:4" ht="12.75">
      <c r="A510"/>
      <c r="C510"/>
      <c r="D510"/>
    </row>
    <row r="511" spans="1:4" ht="12.75">
      <c r="A511"/>
      <c r="C511"/>
      <c r="D511"/>
    </row>
    <row r="512" spans="1:4" ht="12.75">
      <c r="A512"/>
      <c r="C512"/>
      <c r="D512"/>
    </row>
    <row r="513" spans="1:4" ht="12.75">
      <c r="A513"/>
      <c r="C513"/>
      <c r="D513"/>
    </row>
    <row r="514" spans="1:4" ht="12.75">
      <c r="A514"/>
      <c r="C514"/>
      <c r="D514"/>
    </row>
    <row r="515" spans="1:4" ht="12.75">
      <c r="A515"/>
      <c r="C515"/>
      <c r="D515"/>
    </row>
    <row r="516" spans="1:4" ht="12.75">
      <c r="A516"/>
      <c r="C516"/>
      <c r="D516"/>
    </row>
    <row r="517" spans="1:4" ht="12.75">
      <c r="A517"/>
      <c r="C517"/>
      <c r="D517"/>
    </row>
    <row r="518" spans="1:4" ht="12.75">
      <c r="A518"/>
      <c r="C518"/>
      <c r="D518"/>
    </row>
    <row r="519" spans="1:4" ht="12.75">
      <c r="A519"/>
      <c r="C519"/>
      <c r="D519"/>
    </row>
    <row r="520" spans="1:4" ht="12.75">
      <c r="A520"/>
      <c r="C520"/>
      <c r="D520"/>
    </row>
    <row r="521" spans="1:4" ht="12.75">
      <c r="A521"/>
      <c r="C521"/>
      <c r="D521"/>
    </row>
    <row r="522" spans="1:4" ht="12.75">
      <c r="A522"/>
      <c r="C522"/>
      <c r="D522"/>
    </row>
  </sheetData>
  <sheetProtection/>
  <mergeCells count="3">
    <mergeCell ref="R5:R6"/>
    <mergeCell ref="T5:T6"/>
    <mergeCell ref="S5:S6"/>
  </mergeCells>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F36" sqref="F36"/>
    </sheetView>
  </sheetViews>
  <sheetFormatPr defaultColWidth="11.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48" customWidth="1"/>
    <col min="5" max="6" width="9.00390625" style="153" customWidth="1"/>
    <col min="7" max="7" width="11.8515625" style="96" customWidth="1"/>
    <col min="8" max="8" width="9.140625" style="153" customWidth="1"/>
    <col min="9" max="9" width="9.8515625" style="90" customWidth="1"/>
    <col min="10" max="10" width="9.7109375" style="90" customWidth="1"/>
    <col min="11" max="11" width="9.8515625" style="153" customWidth="1"/>
    <col min="12" max="12" width="10.7109375" style="90" bestFit="1" customWidth="1"/>
  </cols>
  <sheetData>
    <row r="1" spans="1:55" s="20" customFormat="1" ht="15.75">
      <c r="A1" s="201"/>
      <c r="B1" s="201"/>
      <c r="C1" s="245" t="s">
        <v>70</v>
      </c>
      <c r="D1" s="247"/>
      <c r="E1" s="180" t="s">
        <v>20</v>
      </c>
      <c r="F1" s="181"/>
      <c r="G1" s="122" t="s">
        <v>72</v>
      </c>
      <c r="H1" s="102"/>
      <c r="I1" s="179" t="s">
        <v>73</v>
      </c>
      <c r="J1" s="172"/>
      <c r="K1" s="172"/>
      <c r="L1" s="162"/>
      <c r="M1" s="61"/>
      <c r="N1" s="61"/>
      <c r="O1" s="61"/>
      <c r="P1" s="61"/>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1" customFormat="1" ht="47.25" customHeight="1">
      <c r="A2" s="201" t="s">
        <v>175</v>
      </c>
      <c r="B2" s="202"/>
      <c r="C2" s="246" t="s">
        <v>71</v>
      </c>
      <c r="D2" s="248"/>
      <c r="E2" s="154" t="s">
        <v>19</v>
      </c>
      <c r="F2" s="154" t="s">
        <v>21</v>
      </c>
      <c r="G2" s="73" t="s">
        <v>159</v>
      </c>
      <c r="H2" s="135" t="s">
        <v>21</v>
      </c>
      <c r="I2" s="163" t="s">
        <v>22</v>
      </c>
      <c r="J2" s="163" t="s">
        <v>51</v>
      </c>
      <c r="K2" s="163" t="s">
        <v>23</v>
      </c>
      <c r="L2" s="163" t="s">
        <v>21</v>
      </c>
      <c r="M2" s="24"/>
      <c r="N2" s="24"/>
      <c r="O2" s="24"/>
      <c r="P2" s="24"/>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31" customFormat="1" ht="6.75" customHeight="1" outlineLevel="1">
      <c r="A3" s="222"/>
      <c r="B3" s="222"/>
      <c r="C3" s="223"/>
      <c r="D3" s="249"/>
      <c r="E3" s="224"/>
      <c r="F3" s="224"/>
      <c r="G3" s="226"/>
      <c r="H3" s="224"/>
      <c r="I3" s="227"/>
      <c r="J3" s="230"/>
      <c r="K3" s="224"/>
      <c r="L3" s="227"/>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9" customFormat="1" ht="12.75" outlineLevel="1">
      <c r="C4" s="128"/>
      <c r="D4" s="250" t="s">
        <v>64</v>
      </c>
      <c r="E4" s="156" t="s">
        <v>41</v>
      </c>
      <c r="F4" s="138" t="s">
        <v>42</v>
      </c>
      <c r="G4" s="75" t="s">
        <v>55</v>
      </c>
      <c r="H4" s="138" t="s">
        <v>56</v>
      </c>
      <c r="I4" s="165" t="s">
        <v>63</v>
      </c>
      <c r="J4" s="104" t="s">
        <v>67</v>
      </c>
      <c r="K4" s="138" t="s">
        <v>54</v>
      </c>
      <c r="L4" s="104" t="s">
        <v>53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51" t="s">
        <v>65</v>
      </c>
      <c r="E5" s="139">
        <f>'Data input'!F9</f>
        <v>0.5478260869565217</v>
      </c>
      <c r="F5" s="139">
        <f>'Data input'!G9</f>
        <v>0.0782608695652174</v>
      </c>
      <c r="G5" s="76">
        <f>'Data input'!J9</f>
        <v>0.9661471590870502</v>
      </c>
      <c r="H5" s="139">
        <f>'Data input'!K9</f>
        <v>0.0392156862745098</v>
      </c>
      <c r="I5" s="139">
        <f>'Data input'!L9</f>
        <v>0.27246376811594203</v>
      </c>
      <c r="J5" s="105">
        <f>'Data input'!O9</f>
        <v>0.21895424836601307</v>
      </c>
      <c r="K5" s="178">
        <f>'Data input'!P9</f>
        <v>0</v>
      </c>
      <c r="L5" s="139">
        <f>'Data input'!Q9</f>
        <v>0</v>
      </c>
      <c r="M5" s="24"/>
      <c r="N5" s="24"/>
      <c r="O5" s="24"/>
      <c r="P5" s="24"/>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8" customFormat="1" ht="12.75" outlineLevel="1">
      <c r="A6" s="12"/>
      <c r="B6" s="12"/>
      <c r="C6" s="15"/>
      <c r="D6" s="254" t="s">
        <v>182</v>
      </c>
      <c r="E6" s="178">
        <f>'Data input'!F10</f>
        <v>189</v>
      </c>
      <c r="F6" s="178">
        <f>'Data input'!G10</f>
        <v>27</v>
      </c>
      <c r="G6" s="280">
        <f>'Data input'!J10</f>
        <v>41644194.26521003</v>
      </c>
      <c r="H6" s="178">
        <f>'Data input'!K10</f>
        <v>12</v>
      </c>
      <c r="I6" s="178">
        <f>'Data input'!L10</f>
        <v>94</v>
      </c>
      <c r="J6" s="280">
        <f>'Data input'!O10</f>
        <v>67</v>
      </c>
      <c r="K6" s="207">
        <f>'Data input'!P10</f>
        <v>0</v>
      </c>
      <c r="L6" s="207">
        <f>'Data input'!Q10</f>
        <v>0</v>
      </c>
      <c r="M6" s="24"/>
      <c r="N6" s="24"/>
      <c r="O6" s="24"/>
      <c r="P6" s="24"/>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8" customFormat="1" ht="12.75" outlineLevel="1">
      <c r="A7" s="12"/>
      <c r="B7" s="12"/>
      <c r="C7" s="15"/>
      <c r="D7" s="254" t="s">
        <v>183</v>
      </c>
      <c r="E7" s="178">
        <f>'Data input'!F11</f>
        <v>345</v>
      </c>
      <c r="F7" s="178">
        <f>'Data input'!G11</f>
        <v>345</v>
      </c>
      <c r="G7" s="280">
        <f>'Data input'!J11</f>
        <v>43103365.645210035</v>
      </c>
      <c r="H7" s="178">
        <f>'Data input'!K11</f>
        <v>306</v>
      </c>
      <c r="I7" s="178">
        <f>'Data input'!L11</f>
        <v>345</v>
      </c>
      <c r="J7" s="280">
        <f>'Data input'!O11</f>
        <v>306</v>
      </c>
      <c r="K7" s="207">
        <f>'Data input'!P11</f>
        <v>0</v>
      </c>
      <c r="L7" s="207">
        <f>'Data input'!Q11</f>
        <v>0</v>
      </c>
      <c r="M7" s="24"/>
      <c r="N7" s="24"/>
      <c r="O7" s="24"/>
      <c r="P7" s="24"/>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9"/>
      <c r="D8" s="252"/>
      <c r="E8" s="140"/>
      <c r="F8" s="147"/>
      <c r="G8" s="118"/>
      <c r="H8" s="140"/>
      <c r="I8" s="106"/>
      <c r="J8" s="77"/>
      <c r="K8" s="147"/>
      <c r="L8" s="113"/>
      <c r="M8" s="24"/>
      <c r="N8" s="24"/>
      <c r="O8" s="24"/>
      <c r="P8" s="24"/>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52" customFormat="1" ht="27.75" customHeight="1">
      <c r="A9" s="199" t="s">
        <v>66</v>
      </c>
      <c r="B9" s="200"/>
      <c r="C9" s="200"/>
      <c r="D9" s="208"/>
      <c r="E9" s="208"/>
      <c r="F9" s="51"/>
      <c r="G9" s="78"/>
      <c r="H9" s="78"/>
      <c r="I9" s="78"/>
      <c r="J9" s="78"/>
      <c r="K9" s="78"/>
      <c r="L9" s="78"/>
      <c r="M9" s="24"/>
      <c r="N9" s="24"/>
      <c r="O9" s="24"/>
      <c r="P9" s="24"/>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31" customFormat="1" ht="7.5" customHeight="1">
      <c r="A10" s="232"/>
      <c r="B10" s="232"/>
      <c r="C10" s="233"/>
      <c r="D10" s="252"/>
      <c r="E10" s="147"/>
      <c r="F10" s="147"/>
      <c r="G10" s="120"/>
      <c r="H10" s="147"/>
      <c r="I10" s="113"/>
      <c r="J10" s="85"/>
      <c r="K10" s="147"/>
      <c r="L10" s="11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9" customFormat="1" ht="12.75" outlineLevel="2">
      <c r="B11" s="29" t="s">
        <v>60</v>
      </c>
      <c r="C11" s="128"/>
      <c r="D11" s="250" t="s">
        <v>160</v>
      </c>
      <c r="E11" s="156"/>
      <c r="F11" s="138"/>
      <c r="G11" s="75"/>
      <c r="H11" s="138"/>
      <c r="I11" s="165" t="s">
        <v>100</v>
      </c>
      <c r="J11" s="104"/>
      <c r="K11" s="138" t="s">
        <v>40</v>
      </c>
      <c r="L11" s="104" t="s">
        <v>40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5"/>
      <c r="C12" s="26"/>
      <c r="D12" s="254" t="s">
        <v>161</v>
      </c>
      <c r="E12" s="157"/>
      <c r="F12" s="141"/>
      <c r="G12" s="79"/>
      <c r="H12" s="141"/>
      <c r="I12" s="76">
        <f>'Data input'!L17</f>
        <v>0.30718954248366015</v>
      </c>
      <c r="J12" s="105"/>
      <c r="K12" s="141"/>
      <c r="L12" s="10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5"/>
      <c r="C13" s="26"/>
      <c r="D13" s="254" t="s">
        <v>182</v>
      </c>
      <c r="E13" s="157"/>
      <c r="F13" s="141"/>
      <c r="G13" s="79"/>
      <c r="H13" s="141"/>
      <c r="I13" s="281">
        <f>'Data input'!L18</f>
        <v>94</v>
      </c>
      <c r="J13" s="105"/>
      <c r="K13" s="141"/>
      <c r="L13" s="10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5"/>
      <c r="C14" s="26"/>
      <c r="D14" s="254" t="s">
        <v>183</v>
      </c>
      <c r="E14" s="157"/>
      <c r="F14" s="141"/>
      <c r="G14" s="79"/>
      <c r="H14" s="141"/>
      <c r="I14" s="281">
        <f>'Data input'!L19</f>
        <v>306</v>
      </c>
      <c r="J14" s="105"/>
      <c r="K14" s="141"/>
      <c r="L14" s="10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44" customFormat="1" ht="9.75" customHeight="1" outlineLevel="1">
      <c r="A15" s="234"/>
      <c r="B15" s="234"/>
      <c r="C15" s="235"/>
      <c r="D15" s="252"/>
      <c r="E15" s="236"/>
      <c r="F15" s="236"/>
      <c r="G15" s="238"/>
      <c r="H15" s="236"/>
      <c r="I15" s="239"/>
      <c r="J15" s="242"/>
      <c r="K15" s="236"/>
      <c r="L15" s="239"/>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row>
    <row r="16" spans="2:55" s="29" customFormat="1" ht="12.75" outlineLevel="2">
      <c r="B16" s="31" t="s">
        <v>57</v>
      </c>
      <c r="C16" s="128"/>
      <c r="D16" s="250" t="s">
        <v>160</v>
      </c>
      <c r="E16" s="138" t="s">
        <v>98</v>
      </c>
      <c r="F16" s="138" t="s">
        <v>99</v>
      </c>
      <c r="G16" s="83" t="s">
        <v>96</v>
      </c>
      <c r="H16" s="138" t="s">
        <v>97</v>
      </c>
      <c r="I16" s="104"/>
      <c r="J16" s="114"/>
      <c r="K16" s="138" t="s">
        <v>40</v>
      </c>
      <c r="L16" s="104" t="s">
        <v>40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1"/>
      <c r="C17" s="26"/>
      <c r="D17" s="254" t="s">
        <v>161</v>
      </c>
      <c r="E17" s="139">
        <f>'Data input'!F25</f>
        <v>0.7142857142857143</v>
      </c>
      <c r="F17" s="139">
        <f>'Data input'!G25</f>
        <v>0.16071428571428573</v>
      </c>
      <c r="G17" s="76">
        <f>'Data input'!J25</f>
        <v>0.9794877633638688</v>
      </c>
      <c r="H17" s="139">
        <f>'Data input'!K25</f>
        <v>0.07142857142857142</v>
      </c>
      <c r="I17" s="167"/>
      <c r="J17" s="108"/>
      <c r="K17" s="141"/>
      <c r="L17" s="10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1"/>
      <c r="C18" s="26"/>
      <c r="D18" s="254" t="s">
        <v>182</v>
      </c>
      <c r="E18" s="178">
        <f>'Data input'!F26</f>
        <v>40</v>
      </c>
      <c r="F18" s="178">
        <f>'Data input'!G26</f>
        <v>9</v>
      </c>
      <c r="G18" s="280">
        <f>'Data input'!J26</f>
        <v>6254973.37</v>
      </c>
      <c r="H18" s="178">
        <f>'Data input'!K26</f>
        <v>4</v>
      </c>
      <c r="I18" s="167"/>
      <c r="J18" s="108"/>
      <c r="K18" s="141"/>
      <c r="L18" s="10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1"/>
      <c r="C19" s="26"/>
      <c r="D19" s="254" t="s">
        <v>183</v>
      </c>
      <c r="E19" s="178">
        <f>'Data input'!F27</f>
        <v>56</v>
      </c>
      <c r="F19" s="178">
        <f>'Data input'!G27</f>
        <v>56</v>
      </c>
      <c r="G19" s="280">
        <f>'Data input'!J27</f>
        <v>6385963.7700000005</v>
      </c>
      <c r="H19" s="178">
        <f>'Data input'!K27</f>
        <v>56</v>
      </c>
      <c r="I19" s="167"/>
      <c r="J19" s="108"/>
      <c r="K19" s="141"/>
      <c r="L19" s="10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44" customFormat="1" ht="5.25" customHeight="1" outlineLevel="1">
      <c r="A20" s="234"/>
      <c r="B20" s="234"/>
      <c r="C20" s="235"/>
      <c r="D20" s="252"/>
      <c r="E20" s="236"/>
      <c r="F20" s="236"/>
      <c r="G20" s="238"/>
      <c r="H20" s="236"/>
      <c r="I20" s="239"/>
      <c r="J20" s="242"/>
      <c r="K20" s="236"/>
      <c r="L20" s="239"/>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row>
    <row r="21" spans="2:55" s="29" customFormat="1" ht="12.75" outlineLevel="2">
      <c r="B21" s="31" t="s">
        <v>58</v>
      </c>
      <c r="C21" s="128"/>
      <c r="D21" s="250" t="s">
        <v>160</v>
      </c>
      <c r="E21" s="138" t="s">
        <v>88</v>
      </c>
      <c r="F21" s="138" t="s">
        <v>89</v>
      </c>
      <c r="G21" s="83" t="s">
        <v>86</v>
      </c>
      <c r="H21" s="148" t="s">
        <v>87</v>
      </c>
      <c r="I21" s="104"/>
      <c r="J21" s="114"/>
      <c r="K21" s="138"/>
      <c r="L21" s="10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1"/>
      <c r="C22" s="26"/>
      <c r="D22" s="254" t="s">
        <v>161</v>
      </c>
      <c r="E22" s="139">
        <f>'Data input'!F89</f>
        <v>0.4262295081967213</v>
      </c>
      <c r="F22" s="139">
        <f>'Data input'!G89</f>
        <v>0.09836065573770492</v>
      </c>
      <c r="G22" s="76">
        <f>'Data input'!J89</f>
        <v>0.8804768375520856</v>
      </c>
      <c r="H22" s="139">
        <f>'Data input'!K89</f>
        <v>0</v>
      </c>
      <c r="I22" s="108"/>
      <c r="J22" s="108"/>
      <c r="K22" s="141"/>
      <c r="L22" s="10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1"/>
      <c r="C23" s="26"/>
      <c r="D23" s="254" t="s">
        <v>182</v>
      </c>
      <c r="E23" s="178">
        <f>'Data input'!F90</f>
        <v>26</v>
      </c>
      <c r="F23" s="178">
        <f>'Data input'!G90</f>
        <v>6</v>
      </c>
      <c r="G23" s="280">
        <f>'Data input'!J90</f>
        <v>6437152.6</v>
      </c>
      <c r="H23" s="178">
        <f>'Data input'!K90</f>
        <v>0</v>
      </c>
      <c r="I23" s="108"/>
      <c r="J23" s="108"/>
      <c r="K23" s="141"/>
      <c r="L23" s="10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1"/>
      <c r="C24" s="26"/>
      <c r="D24" s="254" t="s">
        <v>183</v>
      </c>
      <c r="E24" s="178">
        <f>'Data input'!F91</f>
        <v>61</v>
      </c>
      <c r="F24" s="178">
        <f>'Data input'!G91</f>
        <v>61</v>
      </c>
      <c r="G24" s="280">
        <f>'Data input'!J91</f>
        <v>7310984.6</v>
      </c>
      <c r="H24" s="178">
        <f>'Data input'!K91</f>
        <v>61</v>
      </c>
      <c r="I24" s="108"/>
      <c r="J24" s="108"/>
      <c r="K24" s="141"/>
      <c r="L24" s="10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44" customFormat="1" ht="5.25" customHeight="1" outlineLevel="1">
      <c r="A25" s="234"/>
      <c r="B25" s="234"/>
      <c r="C25" s="235"/>
      <c r="D25" s="252"/>
      <c r="E25" s="236"/>
      <c r="F25" s="236"/>
      <c r="G25" s="238"/>
      <c r="H25" s="236"/>
      <c r="I25" s="239"/>
      <c r="J25" s="242"/>
      <c r="K25" s="236"/>
      <c r="L25" s="239"/>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row>
    <row r="26" spans="2:55" s="29" customFormat="1" ht="12.75" outlineLevel="2">
      <c r="B26" s="31" t="s">
        <v>59</v>
      </c>
      <c r="C26" s="128"/>
      <c r="D26" s="250" t="s">
        <v>160</v>
      </c>
      <c r="E26" s="138" t="s">
        <v>83</v>
      </c>
      <c r="F26" s="138" t="s">
        <v>84</v>
      </c>
      <c r="G26" s="83" t="s">
        <v>80</v>
      </c>
      <c r="H26" s="138" t="s">
        <v>79</v>
      </c>
      <c r="I26" s="104"/>
      <c r="J26" s="114"/>
      <c r="K26" s="138"/>
      <c r="L26" s="10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1"/>
      <c r="C27" s="26"/>
      <c r="D27" s="254" t="s">
        <v>161</v>
      </c>
      <c r="E27" s="139">
        <f>'Data input'!F158</f>
        <v>0.6190476190476191</v>
      </c>
      <c r="F27" s="139">
        <f>'Data input'!G158</f>
        <v>0.06349206349206349</v>
      </c>
      <c r="G27" s="76">
        <f>'Data input'!J158</f>
        <v>0.9845493255520447</v>
      </c>
      <c r="H27" s="139">
        <f>'Data input'!K158</f>
        <v>0.042328042328042326</v>
      </c>
      <c r="I27" s="108"/>
      <c r="J27" s="108"/>
      <c r="K27" s="141"/>
      <c r="L27" s="10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1"/>
      <c r="C28" s="26"/>
      <c r="D28" s="254" t="s">
        <v>182</v>
      </c>
      <c r="E28" s="178">
        <f>'Data input'!F159</f>
        <v>117</v>
      </c>
      <c r="F28" s="178">
        <f>'Data input'!G159</f>
        <v>12</v>
      </c>
      <c r="G28" s="280">
        <f>'Data input'!J159</f>
        <v>28952068.295210034</v>
      </c>
      <c r="H28" s="178">
        <f>'Data input'!K159</f>
        <v>8</v>
      </c>
      <c r="I28" s="108"/>
      <c r="J28" s="108"/>
      <c r="K28" s="141"/>
      <c r="L28" s="10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1"/>
      <c r="C29" s="26"/>
      <c r="D29" s="254" t="s">
        <v>183</v>
      </c>
      <c r="E29" s="178">
        <f>'Data input'!F160</f>
        <v>189</v>
      </c>
      <c r="F29" s="178">
        <f>'Data input'!G160</f>
        <v>189</v>
      </c>
      <c r="G29" s="280">
        <f>'Data input'!J160</f>
        <v>29406417.275210034</v>
      </c>
      <c r="H29" s="178">
        <f>'Data input'!K160</f>
        <v>189</v>
      </c>
      <c r="I29" s="108"/>
      <c r="J29" s="108"/>
      <c r="K29" s="141"/>
      <c r="L29" s="10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44" customFormat="1" ht="6.75" customHeight="1" outlineLevel="1">
      <c r="A30" s="234"/>
      <c r="B30" s="234"/>
      <c r="C30" s="235"/>
      <c r="D30" s="252"/>
      <c r="E30" s="236"/>
      <c r="F30" s="236"/>
      <c r="G30" s="238"/>
      <c r="H30" s="236"/>
      <c r="I30" s="239"/>
      <c r="J30" s="242"/>
      <c r="K30" s="236"/>
      <c r="L30" s="239"/>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row>
    <row r="31" spans="1:55" s="292" customFormat="1" ht="25.5" customHeight="1">
      <c r="A31" s="286" t="s">
        <v>181</v>
      </c>
      <c r="B31" s="287"/>
      <c r="C31" s="288"/>
      <c r="D31" s="289"/>
      <c r="E31" s="289"/>
      <c r="F31" s="290"/>
      <c r="G31" s="291"/>
      <c r="H31" s="291"/>
      <c r="I31" s="291"/>
      <c r="J31" s="291"/>
      <c r="K31" s="291"/>
      <c r="L31" s="291"/>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row>
    <row r="32" spans="1:55" s="6" customFormat="1" ht="7.5" customHeight="1" outlineLevel="1">
      <c r="A32" s="4"/>
      <c r="B32" s="4"/>
      <c r="C32" s="129"/>
      <c r="D32" s="252"/>
      <c r="E32" s="140"/>
      <c r="F32" s="147"/>
      <c r="G32" s="118"/>
      <c r="H32" s="147"/>
      <c r="I32" s="106"/>
      <c r="J32" s="77"/>
      <c r="K32" s="147"/>
      <c r="L32" s="113"/>
      <c r="M32" s="24"/>
      <c r="N32" s="24"/>
      <c r="O32" s="24"/>
      <c r="P32" s="24"/>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9" customFormat="1" ht="12.75" outlineLevel="2">
      <c r="B33" s="31" t="s">
        <v>44</v>
      </c>
      <c r="C33" s="128"/>
      <c r="D33" s="250" t="s">
        <v>160</v>
      </c>
      <c r="E33" s="156" t="s">
        <v>75</v>
      </c>
      <c r="F33" s="138" t="s">
        <v>76</v>
      </c>
      <c r="G33" s="75"/>
      <c r="H33" s="138"/>
      <c r="I33" s="165" t="s">
        <v>107</v>
      </c>
      <c r="J33" s="206"/>
      <c r="K33" s="138" t="s">
        <v>54</v>
      </c>
      <c r="L33" s="104" t="s">
        <v>53</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6"/>
      <c r="D34" s="254" t="s">
        <v>161</v>
      </c>
      <c r="E34" s="139">
        <f>'Data input'!F358</f>
        <v>0.15384615384615385</v>
      </c>
      <c r="F34" s="139">
        <f>'Data input'!G358</f>
        <v>0</v>
      </c>
      <c r="G34" s="79"/>
      <c r="H34" s="141"/>
      <c r="I34" s="139">
        <f>'Data input'!L358</f>
        <v>0</v>
      </c>
      <c r="J34" s="108"/>
      <c r="K34" s="178">
        <f>'Data input'!P358</f>
        <v>0</v>
      </c>
      <c r="L34" s="139">
        <f>'Data input'!Q358</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6"/>
      <c r="D35" s="254" t="s">
        <v>182</v>
      </c>
      <c r="E35" s="178">
        <f>'Data input'!F359</f>
        <v>6</v>
      </c>
      <c r="F35" s="178">
        <f>'Data input'!G359</f>
        <v>0</v>
      </c>
      <c r="G35" s="79"/>
      <c r="H35" s="141"/>
      <c r="I35" s="178">
        <f>'Data input'!L359</f>
        <v>0</v>
      </c>
      <c r="J35" s="108"/>
      <c r="K35" s="178">
        <f>'Data input'!P359</f>
        <v>0</v>
      </c>
      <c r="L35" s="178">
        <f>'Data input'!Q359</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6"/>
      <c r="D36" s="254" t="s">
        <v>183</v>
      </c>
      <c r="E36" s="178">
        <f>'Data input'!F360</f>
        <v>39</v>
      </c>
      <c r="F36" s="178">
        <f>'Data input'!G360</f>
        <v>39</v>
      </c>
      <c r="G36" s="79"/>
      <c r="H36" s="141"/>
      <c r="I36" s="178">
        <f>'Data input'!L360</f>
        <v>39</v>
      </c>
      <c r="J36" s="108"/>
      <c r="K36" s="178">
        <f>'Data input'!P360</f>
        <v>0</v>
      </c>
      <c r="L36" s="178">
        <f>'Data input'!Q360</f>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44" customFormat="1" ht="12.75" customHeight="1" outlineLevel="1">
      <c r="A37" s="234"/>
      <c r="B37" s="234"/>
      <c r="C37" s="235"/>
      <c r="D37" s="252"/>
      <c r="E37" s="236"/>
      <c r="F37" s="236"/>
      <c r="G37" s="238"/>
      <c r="H37" s="236"/>
      <c r="I37" s="239"/>
      <c r="J37" s="242"/>
      <c r="K37" s="236"/>
      <c r="L37" s="239"/>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row>
    <row r="38" spans="2:55" s="29" customFormat="1" ht="12.75" outlineLevel="2">
      <c r="B38" s="31" t="s">
        <v>45</v>
      </c>
      <c r="C38" s="128"/>
      <c r="D38" s="250" t="s">
        <v>160</v>
      </c>
      <c r="E38" s="156"/>
      <c r="F38" s="138"/>
      <c r="G38" s="75"/>
      <c r="H38" s="138"/>
      <c r="I38" s="165"/>
      <c r="J38" s="206"/>
      <c r="K38" s="138" t="str">
        <f>'Data input'!P365</f>
        <v>NSi3.1</v>
      </c>
      <c r="L38" s="104" t="str">
        <f>'Data input'!Q365</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1"/>
      <c r="C39" s="26"/>
      <c r="D39" s="254" t="s">
        <v>161</v>
      </c>
      <c r="E39" s="157"/>
      <c r="F39" s="141"/>
      <c r="G39" s="79"/>
      <c r="H39" s="141"/>
      <c r="I39" s="167"/>
      <c r="J39" s="108"/>
      <c r="K39" s="178">
        <f>'Data input'!P366</f>
        <v>0</v>
      </c>
      <c r="L39" s="139">
        <f>'Data input'!Q366</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6"/>
      <c r="D40" s="254" t="s">
        <v>182</v>
      </c>
      <c r="E40" s="157"/>
      <c r="F40" s="157"/>
      <c r="G40" s="79"/>
      <c r="H40" s="141"/>
      <c r="I40" s="157"/>
      <c r="J40" s="108"/>
      <c r="K40" s="178">
        <f>'Data input'!P367</f>
        <v>0</v>
      </c>
      <c r="L40" s="178">
        <f>'Data input'!Q367</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6"/>
      <c r="D41" s="254" t="s">
        <v>183</v>
      </c>
      <c r="E41" s="157"/>
      <c r="F41" s="157"/>
      <c r="G41" s="79"/>
      <c r="H41" s="141"/>
      <c r="I41" s="157"/>
      <c r="J41" s="108"/>
      <c r="K41" s="178">
        <f>'Data input'!P368</f>
        <v>0</v>
      </c>
      <c r="L41" s="178">
        <f>'Data input'!Q368</f>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9"/>
      <c r="D42" s="252"/>
      <c r="E42" s="147"/>
      <c r="F42" s="147"/>
      <c r="G42" s="118"/>
      <c r="H42" s="147"/>
      <c r="I42" s="113"/>
      <c r="J42" s="113"/>
      <c r="K42" s="147">
        <f>'Data input'!P385</f>
        <v>0</v>
      </c>
      <c r="L42" s="113">
        <f>'Data input'!Q385</f>
        <v>0</v>
      </c>
      <c r="M42" s="24"/>
      <c r="N42" s="24"/>
      <c r="O42" s="24"/>
      <c r="P42" s="24"/>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9" customFormat="1" ht="12.75" outlineLevel="2">
      <c r="B43" s="31" t="s">
        <v>46</v>
      </c>
      <c r="C43" s="128"/>
      <c r="D43" s="258" t="s">
        <v>160</v>
      </c>
      <c r="E43" s="138"/>
      <c r="F43" s="138"/>
      <c r="G43" s="75"/>
      <c r="H43" s="138"/>
      <c r="I43" s="104"/>
      <c r="J43" s="104"/>
      <c r="K43" s="138" t="str">
        <f>'Data input'!P386</f>
        <v>NSi3.2</v>
      </c>
      <c r="L43" s="104" t="str">
        <f>'Data input'!Q386</f>
        <v>NSi4.2</v>
      </c>
      <c r="M43" s="24"/>
      <c r="N43" s="24"/>
      <c r="O43" s="24"/>
      <c r="P43" s="24"/>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1"/>
      <c r="C44" s="26"/>
      <c r="D44" s="254" t="s">
        <v>161</v>
      </c>
      <c r="E44" s="141"/>
      <c r="F44" s="141"/>
      <c r="G44" s="79"/>
      <c r="H44" s="141"/>
      <c r="I44" s="108"/>
      <c r="J44" s="108"/>
      <c r="K44" s="178">
        <f>'Data input'!P387</f>
        <v>0</v>
      </c>
      <c r="L44" s="139">
        <f>'Data input'!Q387</f>
        <v>0</v>
      </c>
      <c r="M44" s="24"/>
      <c r="N44" s="24"/>
      <c r="O44" s="24"/>
      <c r="P44" s="2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1"/>
      <c r="C45" s="26"/>
      <c r="D45" s="254" t="s">
        <v>182</v>
      </c>
      <c r="E45" s="141"/>
      <c r="F45" s="141"/>
      <c r="G45" s="79"/>
      <c r="H45" s="141"/>
      <c r="I45" s="108"/>
      <c r="J45" s="108"/>
      <c r="K45" s="178">
        <f>'Data input'!P388</f>
        <v>0</v>
      </c>
      <c r="L45" s="178">
        <f>'Data input'!Q388</f>
        <v>0</v>
      </c>
      <c r="M45" s="24"/>
      <c r="N45" s="24"/>
      <c r="O45" s="24"/>
      <c r="P45" s="24"/>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1"/>
      <c r="C46" s="26"/>
      <c r="D46" s="254" t="s">
        <v>183</v>
      </c>
      <c r="E46" s="141"/>
      <c r="F46" s="141"/>
      <c r="G46" s="79"/>
      <c r="H46" s="141"/>
      <c r="I46" s="108"/>
      <c r="J46" s="108"/>
      <c r="K46" s="178">
        <f>'Data input'!P389</f>
        <v>0</v>
      </c>
      <c r="L46" s="178">
        <f>'Data input'!Q389</f>
        <v>0</v>
      </c>
      <c r="M46" s="24"/>
      <c r="N46" s="24"/>
      <c r="O46" s="24"/>
      <c r="P46" s="24"/>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9"/>
      <c r="D47" s="252"/>
      <c r="E47" s="147"/>
      <c r="F47" s="147"/>
      <c r="G47" s="118"/>
      <c r="H47" s="147"/>
      <c r="I47" s="113"/>
      <c r="J47" s="113"/>
      <c r="K47" s="147">
        <f>'Data input'!P414</f>
        <v>0</v>
      </c>
      <c r="L47" s="113">
        <f>'Data input'!Q414</f>
        <v>0</v>
      </c>
      <c r="M47" s="24"/>
      <c r="N47" s="24"/>
      <c r="O47" s="24"/>
      <c r="P47" s="24"/>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9" customFormat="1" ht="12.75" outlineLevel="2">
      <c r="B48" s="31" t="s">
        <v>47</v>
      </c>
      <c r="C48" s="128"/>
      <c r="D48" s="258" t="s">
        <v>160</v>
      </c>
      <c r="E48" s="138"/>
      <c r="F48" s="138"/>
      <c r="G48" s="75"/>
      <c r="H48" s="138"/>
      <c r="I48" s="104"/>
      <c r="J48" s="104"/>
      <c r="K48" s="138" t="str">
        <f>'Data input'!P415</f>
        <v>NSi3.3</v>
      </c>
      <c r="L48" s="104" t="str">
        <f>'Data input'!Q415</f>
        <v>NSi4.3</v>
      </c>
      <c r="M48" s="24"/>
      <c r="N48" s="24"/>
      <c r="O48" s="24"/>
      <c r="P48" s="24"/>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1"/>
      <c r="C49" s="26"/>
      <c r="D49" s="254" t="s">
        <v>161</v>
      </c>
      <c r="E49" s="141"/>
      <c r="F49" s="141"/>
      <c r="G49" s="79"/>
      <c r="H49" s="141"/>
      <c r="I49" s="108"/>
      <c r="J49" s="108"/>
      <c r="K49" s="178">
        <f>'Data input'!P416</f>
        <v>0</v>
      </c>
      <c r="L49" s="139">
        <f>'Data input'!Q416</f>
        <v>0</v>
      </c>
      <c r="M49" s="24"/>
      <c r="N49" s="24"/>
      <c r="O49" s="24"/>
      <c r="P49" s="24"/>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1"/>
      <c r="C50" s="26"/>
      <c r="D50" s="254" t="s">
        <v>182</v>
      </c>
      <c r="E50" s="141"/>
      <c r="F50" s="141"/>
      <c r="G50" s="79"/>
      <c r="H50" s="141"/>
      <c r="I50" s="108"/>
      <c r="J50" s="108"/>
      <c r="K50" s="178">
        <f>'Data input'!P417</f>
        <v>0</v>
      </c>
      <c r="L50" s="178">
        <f>'Data input'!Q417</f>
        <v>0</v>
      </c>
      <c r="M50" s="24"/>
      <c r="N50" s="24"/>
      <c r="O50" s="24"/>
      <c r="P50" s="24"/>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1"/>
      <c r="C51" s="26"/>
      <c r="D51" s="254" t="s">
        <v>183</v>
      </c>
      <c r="E51" s="141"/>
      <c r="F51" s="141"/>
      <c r="G51" s="79"/>
      <c r="H51" s="141"/>
      <c r="I51" s="108"/>
      <c r="J51" s="108"/>
      <c r="K51" s="178">
        <f>'Data input'!P418</f>
        <v>0</v>
      </c>
      <c r="L51" s="178">
        <f>'Data input'!Q418</f>
        <v>0</v>
      </c>
      <c r="M51" s="24"/>
      <c r="N51" s="24"/>
      <c r="O51" s="24"/>
      <c r="P51" s="24"/>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9"/>
      <c r="D52" s="252"/>
      <c r="E52" s="147"/>
      <c r="F52" s="147"/>
      <c r="G52" s="118"/>
      <c r="H52" s="147"/>
      <c r="I52" s="113"/>
      <c r="J52" s="113"/>
      <c r="K52" s="147">
        <f>'Data input'!P427</f>
        <v>0</v>
      </c>
      <c r="L52" s="113">
        <f>'Data input'!Q427</f>
        <v>0</v>
      </c>
      <c r="M52" s="24"/>
      <c r="N52" s="24"/>
      <c r="O52" s="24"/>
      <c r="P52" s="24"/>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9" customFormat="1" ht="12.75" outlineLevel="2">
      <c r="B53" s="31" t="s">
        <v>48</v>
      </c>
      <c r="C53" s="128"/>
      <c r="D53" s="258" t="s">
        <v>160</v>
      </c>
      <c r="E53" s="138"/>
      <c r="F53" s="138"/>
      <c r="G53" s="75"/>
      <c r="H53" s="138"/>
      <c r="I53" s="104"/>
      <c r="J53" s="104"/>
      <c r="K53" s="138" t="str">
        <f>'Data input'!P428</f>
        <v>NSi3.4</v>
      </c>
      <c r="L53" s="104" t="str">
        <f>'Data input'!Q428</f>
        <v>NSi4.4</v>
      </c>
      <c r="M53" s="24"/>
      <c r="N53" s="24"/>
      <c r="O53" s="24"/>
      <c r="P53" s="24"/>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1"/>
      <c r="C54" s="26"/>
      <c r="D54" s="254" t="s">
        <v>161</v>
      </c>
      <c r="E54" s="141"/>
      <c r="F54" s="141"/>
      <c r="G54" s="79"/>
      <c r="H54" s="141"/>
      <c r="I54" s="108"/>
      <c r="J54" s="108"/>
      <c r="K54" s="178">
        <f>'Data input'!P429</f>
        <v>0</v>
      </c>
      <c r="L54" s="139">
        <f>'Data input'!Q429</f>
        <v>0</v>
      </c>
      <c r="M54" s="24"/>
      <c r="N54" s="24"/>
      <c r="O54" s="24"/>
      <c r="P54" s="2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1"/>
      <c r="C55" s="26"/>
      <c r="D55" s="254" t="s">
        <v>182</v>
      </c>
      <c r="E55" s="141"/>
      <c r="F55" s="141"/>
      <c r="G55" s="79"/>
      <c r="H55" s="141"/>
      <c r="I55" s="108"/>
      <c r="J55" s="108"/>
      <c r="K55" s="178">
        <f>'Data input'!P430</f>
        <v>0</v>
      </c>
      <c r="L55" s="178">
        <f>'Data input'!Q430</f>
        <v>0</v>
      </c>
      <c r="M55" s="24"/>
      <c r="N55" s="24"/>
      <c r="O55" s="24"/>
      <c r="P55" s="24"/>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1"/>
      <c r="C56" s="26"/>
      <c r="D56" s="254" t="s">
        <v>183</v>
      </c>
      <c r="E56" s="141"/>
      <c r="F56" s="141"/>
      <c r="G56" s="79"/>
      <c r="H56" s="141"/>
      <c r="I56" s="108"/>
      <c r="J56" s="108"/>
      <c r="K56" s="178">
        <f>'Data input'!P431</f>
        <v>0</v>
      </c>
      <c r="L56" s="178">
        <f>'Data input'!Q431</f>
        <v>0</v>
      </c>
      <c r="M56" s="24"/>
      <c r="N56" s="24"/>
      <c r="O56" s="24"/>
      <c r="P56" s="24"/>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9"/>
      <c r="D57" s="252"/>
      <c r="E57" s="147"/>
      <c r="F57" s="147"/>
      <c r="G57" s="118"/>
      <c r="H57" s="147"/>
      <c r="I57" s="113"/>
      <c r="J57" s="113"/>
      <c r="K57" s="147">
        <f>'Data input'!P437</f>
        <v>0</v>
      </c>
      <c r="L57" s="113">
        <f>'Data input'!Q437</f>
        <v>0</v>
      </c>
      <c r="M57" s="24"/>
      <c r="N57" s="24"/>
      <c r="O57" s="24"/>
      <c r="P57" s="24"/>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9" customFormat="1" ht="12.75" outlineLevel="2">
      <c r="B58" s="31" t="s">
        <v>52</v>
      </c>
      <c r="C58" s="128"/>
      <c r="D58" s="258" t="s">
        <v>160</v>
      </c>
      <c r="E58" s="138"/>
      <c r="F58" s="138"/>
      <c r="G58" s="75"/>
      <c r="H58" s="138"/>
      <c r="I58" s="104"/>
      <c r="J58" s="104"/>
      <c r="K58" s="138" t="str">
        <f>'Data input'!P438</f>
        <v>NSi3.5</v>
      </c>
      <c r="L58" s="104" t="str">
        <f>'Data input'!Q438</f>
        <v>NSi4.5</v>
      </c>
      <c r="M58" s="24"/>
      <c r="N58" s="24"/>
      <c r="O58" s="24"/>
      <c r="P58" s="24"/>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1"/>
      <c r="C59" s="26"/>
      <c r="D59" s="254" t="s">
        <v>161</v>
      </c>
      <c r="E59" s="141"/>
      <c r="F59" s="141"/>
      <c r="G59" s="79"/>
      <c r="H59" s="141"/>
      <c r="I59" s="108"/>
      <c r="J59" s="108"/>
      <c r="K59" s="178">
        <f>'Data input'!P439</f>
        <v>0</v>
      </c>
      <c r="L59" s="105">
        <f>'Data input'!Q439</f>
        <v>0</v>
      </c>
      <c r="M59" s="24"/>
      <c r="N59" s="24"/>
      <c r="O59" s="24"/>
      <c r="P59" s="24"/>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1"/>
      <c r="C60" s="26"/>
      <c r="D60" s="254" t="s">
        <v>182</v>
      </c>
      <c r="E60" s="141"/>
      <c r="F60" s="141"/>
      <c r="G60" s="79"/>
      <c r="H60" s="141"/>
      <c r="I60" s="108"/>
      <c r="J60" s="108"/>
      <c r="K60" s="178">
        <f>'Data input'!P440</f>
        <v>0</v>
      </c>
      <c r="L60" s="178">
        <f>'Data input'!Q440</f>
        <v>0</v>
      </c>
      <c r="M60" s="24"/>
      <c r="N60" s="24"/>
      <c r="O60" s="24"/>
      <c r="P60" s="24"/>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1"/>
      <c r="C61" s="26"/>
      <c r="D61" s="254" t="s">
        <v>183</v>
      </c>
      <c r="E61" s="141"/>
      <c r="F61" s="141"/>
      <c r="G61" s="79"/>
      <c r="H61" s="141"/>
      <c r="I61" s="108"/>
      <c r="J61" s="108"/>
      <c r="K61" s="178">
        <f>'Data input'!P441</f>
        <v>0</v>
      </c>
      <c r="L61" s="178">
        <f>'Data input'!Q441</f>
        <v>0</v>
      </c>
      <c r="M61" s="24"/>
      <c r="N61" s="24"/>
      <c r="O61" s="24"/>
      <c r="P61" s="24"/>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9"/>
      <c r="D62" s="252"/>
      <c r="E62" s="147"/>
      <c r="F62" s="147"/>
      <c r="G62" s="118"/>
      <c r="H62" s="147"/>
      <c r="I62" s="113"/>
      <c r="J62" s="113"/>
      <c r="K62" s="147"/>
      <c r="L62" s="113"/>
      <c r="M62" s="24"/>
      <c r="N62" s="24"/>
      <c r="O62" s="24"/>
      <c r="P62" s="24"/>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9" customFormat="1" ht="12.75" outlineLevel="2">
      <c r="B63" s="31" t="s">
        <v>176</v>
      </c>
      <c r="C63" s="128"/>
      <c r="D63" s="250"/>
      <c r="E63" s="138"/>
      <c r="F63" s="138"/>
      <c r="G63" s="75"/>
      <c r="H63" s="138"/>
      <c r="I63" s="104"/>
      <c r="J63" s="104"/>
      <c r="K63" s="138"/>
      <c r="L63" s="10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33"/>
      <c r="D64" s="261"/>
      <c r="E64" s="151"/>
      <c r="F64" s="151"/>
      <c r="G64" s="94"/>
      <c r="H64" s="151"/>
      <c r="I64" s="86"/>
      <c r="J64" s="86"/>
      <c r="K64" s="151"/>
      <c r="L64" s="86"/>
      <c r="M64" s="24"/>
      <c r="N64" s="24"/>
      <c r="O64" s="24"/>
      <c r="P64" s="2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4" customFormat="1" ht="12.75">
      <c r="D65" s="263"/>
      <c r="E65" s="152"/>
      <c r="F65" s="152"/>
      <c r="G65" s="95"/>
      <c r="H65" s="152"/>
      <c r="I65" s="89"/>
      <c r="J65" s="89"/>
      <c r="K65" s="152"/>
      <c r="L65" s="89"/>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and Reporting Indicators (2009)</dc:title>
  <dc:subject>INSPIRE, Monitoring and Reporting, Monitoring</dc:subject>
  <dc:creator>Nedas Konstantinos A.</dc:creator>
  <cp:keywords>INSPIRE, Monitoring and Reporting</cp:keywords>
  <dc:description>This document contains the list of datasets collected during the 2010 survey contacted by HEMCO in cooperation with the Ministry of Environment, Energy and Climate Change, and the Prime Minister's Office, the accompanying dataset information that was collected, and the monitoring indicators that were calculated.</dc:description>
  <cp:lastModifiedBy>G P</cp:lastModifiedBy>
  <cp:lastPrinted>2008-09-19T08:26:47Z</cp:lastPrinted>
  <dcterms:created xsi:type="dcterms:W3CDTF">2006-12-11T16:06:48Z</dcterms:created>
  <dcterms:modified xsi:type="dcterms:W3CDTF">2010-06-23T13:57:28Z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